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324" yWindow="192" windowWidth="17904" windowHeight="8316"/>
  </bookViews>
  <sheets>
    <sheet name="2014 data table 6-30" sheetId="3" r:id="rId1"/>
    <sheet name="backup info" sheetId="4" r:id="rId2"/>
  </sheets>
  <definedNames>
    <definedName name="_xlnm.Print_Area" localSheetId="0">'2014 data table 6-30'!$A$2:$H$75</definedName>
  </definedNames>
  <calcPr calcId="145621"/>
</workbook>
</file>

<file path=xl/calcChain.xml><?xml version="1.0" encoding="utf-8"?>
<calcChain xmlns="http://schemas.openxmlformats.org/spreadsheetml/2006/main">
  <c r="C49" i="3" l="1"/>
  <c r="C73" i="3"/>
  <c r="G48" i="3"/>
  <c r="G47" i="3"/>
  <c r="G46" i="3"/>
  <c r="G45" i="3"/>
  <c r="G44" i="3"/>
  <c r="G43" i="3"/>
  <c r="G51" i="3"/>
  <c r="G50" i="3"/>
  <c r="G49" i="3"/>
  <c r="G42" i="3"/>
  <c r="G41" i="3"/>
  <c r="G40" i="3"/>
  <c r="G39" i="3"/>
  <c r="G38" i="3"/>
  <c r="G37" i="3"/>
  <c r="G36" i="3"/>
  <c r="G35" i="3"/>
  <c r="G34" i="3"/>
  <c r="F48" i="3"/>
  <c r="F47" i="3"/>
  <c r="F46" i="3"/>
  <c r="F45" i="3"/>
  <c r="F44" i="3"/>
  <c r="F43" i="3"/>
  <c r="F51" i="3"/>
  <c r="F50" i="3"/>
  <c r="F49" i="3"/>
  <c r="F42" i="3"/>
  <c r="F41" i="3"/>
  <c r="F40" i="3"/>
  <c r="F39" i="3"/>
  <c r="F38" i="3"/>
  <c r="F37" i="3"/>
  <c r="F36" i="3"/>
  <c r="F35" i="3"/>
  <c r="F34" i="3"/>
  <c r="E48" i="3"/>
  <c r="E47" i="3"/>
  <c r="E46" i="3"/>
  <c r="E45" i="3"/>
  <c r="E44" i="3"/>
  <c r="E43" i="3"/>
  <c r="E51" i="3"/>
  <c r="E50" i="3"/>
  <c r="E49" i="3"/>
  <c r="E42" i="3"/>
  <c r="E41" i="3"/>
  <c r="E40" i="3"/>
  <c r="E39" i="3"/>
  <c r="E38" i="3"/>
  <c r="E37" i="3"/>
  <c r="E36" i="3"/>
  <c r="E35" i="3"/>
  <c r="E34" i="3"/>
  <c r="D48" i="3"/>
  <c r="D47" i="3"/>
  <c r="D46" i="3"/>
  <c r="D45" i="3"/>
  <c r="D44" i="3"/>
  <c r="D43" i="3"/>
  <c r="D51" i="3"/>
  <c r="D50" i="3"/>
  <c r="D49" i="3"/>
  <c r="D42" i="3"/>
  <c r="D41" i="3"/>
  <c r="D40" i="3"/>
  <c r="D39" i="3"/>
  <c r="D38" i="3"/>
  <c r="D37" i="3"/>
  <c r="D36" i="3"/>
  <c r="D35" i="3"/>
  <c r="D34" i="3"/>
  <c r="C48" i="3"/>
  <c r="C47" i="3"/>
  <c r="C46" i="3"/>
  <c r="C45" i="3"/>
  <c r="H45" i="3" s="1"/>
  <c r="C44" i="3"/>
  <c r="C43" i="3"/>
  <c r="C51" i="3"/>
  <c r="C50" i="3"/>
  <c r="C42" i="3"/>
  <c r="C41" i="3"/>
  <c r="C40" i="3"/>
  <c r="C39" i="3"/>
  <c r="C38" i="3"/>
  <c r="C37" i="3"/>
  <c r="C36" i="3"/>
  <c r="C35" i="3"/>
  <c r="C34" i="3"/>
  <c r="G72" i="3"/>
  <c r="F72" i="3"/>
  <c r="E72" i="3"/>
  <c r="D72" i="3"/>
  <c r="C72" i="3"/>
  <c r="G71" i="3"/>
  <c r="F71" i="3"/>
  <c r="E71" i="3"/>
  <c r="D71" i="3"/>
  <c r="C71" i="3"/>
  <c r="G70" i="3"/>
  <c r="F70" i="3"/>
  <c r="E70" i="3"/>
  <c r="D70" i="3"/>
  <c r="C70" i="3"/>
  <c r="G69" i="3"/>
  <c r="F69" i="3"/>
  <c r="E69" i="3"/>
  <c r="D69" i="3"/>
  <c r="C69" i="3"/>
  <c r="G68" i="3"/>
  <c r="F68" i="3"/>
  <c r="E68" i="3"/>
  <c r="D68" i="3"/>
  <c r="C68" i="3"/>
  <c r="G67" i="3"/>
  <c r="F67" i="3"/>
  <c r="E67" i="3"/>
  <c r="D67" i="3"/>
  <c r="C67" i="3"/>
  <c r="G75" i="3"/>
  <c r="F75" i="3"/>
  <c r="E75" i="3"/>
  <c r="D75" i="3"/>
  <c r="C75" i="3"/>
  <c r="G74" i="3"/>
  <c r="F74" i="3"/>
  <c r="E74" i="3"/>
  <c r="D74" i="3"/>
  <c r="C74" i="3"/>
  <c r="G73" i="3"/>
  <c r="F73" i="3"/>
  <c r="E73" i="3"/>
  <c r="D73" i="3"/>
  <c r="G66" i="3"/>
  <c r="F66" i="3"/>
  <c r="E66" i="3"/>
  <c r="D66" i="3"/>
  <c r="C66" i="3"/>
  <c r="G65" i="3"/>
  <c r="F65" i="3"/>
  <c r="E65" i="3"/>
  <c r="D65" i="3"/>
  <c r="C65" i="3"/>
  <c r="G64" i="3"/>
  <c r="F64" i="3"/>
  <c r="E64" i="3"/>
  <c r="D64" i="3"/>
  <c r="C64" i="3"/>
  <c r="G63" i="3"/>
  <c r="F63" i="3"/>
  <c r="E63" i="3"/>
  <c r="D63" i="3"/>
  <c r="C63" i="3"/>
  <c r="G62" i="3"/>
  <c r="F62" i="3"/>
  <c r="E62" i="3"/>
  <c r="D62" i="3"/>
  <c r="C62" i="3"/>
  <c r="G61" i="3"/>
  <c r="F61" i="3"/>
  <c r="E61" i="3"/>
  <c r="D61" i="3"/>
  <c r="C61" i="3"/>
  <c r="G60" i="3"/>
  <c r="F60" i="3"/>
  <c r="E60" i="3"/>
  <c r="D60" i="3"/>
  <c r="C60" i="3"/>
  <c r="G59" i="3"/>
  <c r="F59" i="3"/>
  <c r="E59" i="3"/>
  <c r="D59" i="3"/>
  <c r="C59" i="3"/>
  <c r="G58" i="3"/>
  <c r="F58" i="3"/>
  <c r="E58" i="3"/>
  <c r="D58" i="3"/>
  <c r="C58" i="3"/>
  <c r="H36" i="3" l="1"/>
  <c r="H58" i="3"/>
  <c r="H59" i="3"/>
  <c r="H61" i="3"/>
  <c r="H62" i="3"/>
  <c r="H63" i="3"/>
  <c r="H65" i="3"/>
  <c r="H66" i="3"/>
  <c r="H73" i="3"/>
  <c r="H74" i="3"/>
  <c r="H67" i="3"/>
  <c r="H68" i="3"/>
  <c r="H69" i="3"/>
  <c r="H70" i="3"/>
  <c r="H38" i="3"/>
  <c r="H42" i="3"/>
  <c r="H44" i="3"/>
  <c r="H48" i="3"/>
  <c r="H37" i="3"/>
  <c r="H41" i="3"/>
  <c r="H51" i="3"/>
  <c r="H46" i="3"/>
  <c r="H35" i="3"/>
  <c r="H39" i="3"/>
  <c r="H49" i="3"/>
  <c r="H60" i="3"/>
  <c r="H72" i="3"/>
  <c r="H43" i="3"/>
  <c r="H47" i="3"/>
  <c r="H40" i="3"/>
  <c r="H50" i="3"/>
  <c r="H34" i="3"/>
  <c r="H64" i="3"/>
  <c r="H75" i="3"/>
  <c r="H71" i="3"/>
</calcChain>
</file>

<file path=xl/sharedStrings.xml><?xml version="1.0" encoding="utf-8"?>
<sst xmlns="http://schemas.openxmlformats.org/spreadsheetml/2006/main" count="224" uniqueCount="43">
  <si>
    <t>Location</t>
  </si>
  <si>
    <t>Species</t>
  </si>
  <si>
    <t>H-3</t>
  </si>
  <si>
    <t>Sr-90</t>
  </si>
  <si>
    <t>Cs-137</t>
  </si>
  <si>
    <t>Bass</t>
  </si>
  <si>
    <t>Catfish</t>
  </si>
  <si>
    <t>Total</t>
  </si>
  <si>
    <t>I-129</t>
  </si>
  <si>
    <t>Tc-99</t>
  </si>
  <si>
    <t>Panfish</t>
  </si>
  <si>
    <t>Sr-89,90</t>
  </si>
  <si>
    <t>Tritium (H-3) Summary (Edible)</t>
  </si>
  <si>
    <t>Mean 
(pCi/g)</t>
  </si>
  <si>
    <t>Augusta L&amp;D</t>
  </si>
  <si>
    <t>Upper Three Runs Creek River Mouth</t>
  </si>
  <si>
    <t>Four Mile Creek River Mouth</t>
  </si>
  <si>
    <t>Steel Creek River Mouth</t>
  </si>
  <si>
    <t>Lower Three Runs Creek River Mouth</t>
  </si>
  <si>
    <t>Hwy 301 Bridge Area</t>
  </si>
  <si>
    <t>Co-60 Summary (Edible)</t>
  </si>
  <si>
    <t>Cs-137 Summary (Edible)</t>
  </si>
  <si>
    <t>Sr-89/90 Summary (Edible)</t>
  </si>
  <si>
    <t>Sr-89/90 Summary (Non-Edible)</t>
  </si>
  <si>
    <t>Special Study - Lower Three Runs Creek River Mouth</t>
  </si>
  <si>
    <t>I-129 Summary (Edible)</t>
  </si>
  <si>
    <t>Tc-99 Summary (Edible)</t>
  </si>
  <si>
    <t>Gross Beta Summary (Edible)</t>
  </si>
  <si>
    <t>Gross Alpha Summary (Edible)</t>
  </si>
  <si>
    <t>Augusta Lock + Dam</t>
  </si>
  <si>
    <t>U3R Mouth</t>
  </si>
  <si>
    <t>Fourmile Branch Mouth</t>
  </si>
  <si>
    <t>Steel Creek Mouth</t>
  </si>
  <si>
    <t>L3R Mouth</t>
  </si>
  <si>
    <t>Hwy-301 Bridge Area</t>
  </si>
  <si>
    <t>Average Concentration in Composites for the Dose Calculations: Units are pCi/g</t>
  </si>
  <si>
    <t xml:space="preserve">Data Table 6-30(a) Average Concentration in Composites used in the Dose Calculations </t>
  </si>
  <si>
    <t>Data Table 6-30(b) Total Dose from Consumption of 24 kg/y from Savannah River Fish</t>
  </si>
  <si>
    <t>2014 Total Dose from Consumption of 24 kg/y from Savannah river Fish: Units are mrem</t>
  </si>
  <si>
    <t>2014 Total Risk from Consumption of 24 kg/y from Savannah River Fish: Units are risk/year</t>
  </si>
  <si>
    <t>Data Table 6-30(c) Total Risk from Consumption of 24 kg/y from Savannah River Fish</t>
  </si>
  <si>
    <t>Note: Averages are based on three composites of up to five fish of each species from each location. At least one of the three composite samples had to have a significant result for an average concentration to be reported.  Refer to Data Table 5-16 for the radio analytical results.</t>
  </si>
  <si>
    <t>3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</si>
</sst>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10">
    <font>
      <sz val="10"/>
      <name val="Geneva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1" fontId="4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1" fontId="3" fillId="0" borderId="0" xfId="0" applyNumberFormat="1" applyFont="1" applyFill="1" applyBorder="1" applyAlignment="1">
      <alignment horizontal="center" vertical="center"/>
    </xf>
    <xf numFmtId="11" fontId="3" fillId="0" borderId="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11" fontId="3" fillId="2" borderId="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11" fontId="3" fillId="0" borderId="14" xfId="0" applyNumberFormat="1" applyFont="1" applyFill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1" fontId="4" fillId="2" borderId="1" xfId="0" applyNumberFormat="1" applyFont="1" applyFill="1" applyBorder="1" applyAlignment="1">
      <alignment horizontal="center" vertical="center"/>
    </xf>
    <xf numFmtId="11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1" fontId="4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1" fontId="2" fillId="4" borderId="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1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1" fontId="3" fillId="2" borderId="7" xfId="0" applyNumberFormat="1" applyFont="1" applyFill="1" applyBorder="1" applyAlignment="1">
      <alignment vertical="center"/>
    </xf>
    <xf numFmtId="11" fontId="3" fillId="0" borderId="7" xfId="0" applyNumberFormat="1" applyFont="1" applyBorder="1" applyAlignment="1">
      <alignment vertical="center"/>
    </xf>
    <xf numFmtId="11" fontId="3" fillId="0" borderId="9" xfId="0" applyNumberFormat="1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1" fontId="3" fillId="2" borderId="9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11" fontId="3" fillId="0" borderId="0" xfId="0" applyNumberFormat="1" applyFont="1" applyAlignment="1">
      <alignment vertical="center"/>
    </xf>
    <xf numFmtId="11" fontId="3" fillId="0" borderId="0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11" fontId="3" fillId="3" borderId="12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1" fontId="8" fillId="0" borderId="1" xfId="0" applyNumberFormat="1" applyFont="1" applyBorder="1" applyAlignment="1">
      <alignment horizontal="center" vertical="center"/>
    </xf>
    <xf numFmtId="11" fontId="8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Normal="100" workbookViewId="0">
      <selection activeCell="D15" sqref="D15"/>
    </sheetView>
  </sheetViews>
  <sheetFormatPr defaultColWidth="11.44140625" defaultRowHeight="14.4"/>
  <cols>
    <col min="1" max="1" width="11.109375" style="1" customWidth="1"/>
    <col min="2" max="8" width="16.6640625" style="1" customWidth="1"/>
    <col min="9" max="16384" width="11.44140625" style="1"/>
  </cols>
  <sheetData>
    <row r="1" spans="1:9" ht="18">
      <c r="A1" s="62" t="s">
        <v>42</v>
      </c>
      <c r="B1" s="62"/>
      <c r="C1" s="62"/>
      <c r="D1" s="62"/>
      <c r="E1" s="62"/>
      <c r="F1" s="62"/>
      <c r="G1" s="62"/>
    </row>
    <row r="2" spans="1:9">
      <c r="A2" s="49" t="s">
        <v>41</v>
      </c>
      <c r="B2" s="49"/>
      <c r="C2" s="49"/>
      <c r="D2" s="49"/>
      <c r="E2" s="49"/>
      <c r="F2" s="49"/>
      <c r="G2" s="49"/>
      <c r="H2" s="2"/>
      <c r="I2" s="3"/>
    </row>
    <row r="3" spans="1:9">
      <c r="A3" s="49"/>
      <c r="B3" s="49"/>
      <c r="C3" s="49"/>
      <c r="D3" s="49"/>
      <c r="E3" s="49"/>
      <c r="F3" s="49"/>
      <c r="G3" s="49"/>
      <c r="H3" s="4"/>
    </row>
    <row r="4" spans="1:9" ht="4.95" customHeight="1">
      <c r="A4" s="49"/>
      <c r="B4" s="49"/>
      <c r="C4" s="49"/>
      <c r="D4" s="49"/>
      <c r="E4" s="49"/>
      <c r="F4" s="49"/>
      <c r="G4" s="49"/>
      <c r="H4" s="2"/>
      <c r="I4" s="3"/>
    </row>
    <row r="5" spans="1:9">
      <c r="A5" s="48"/>
      <c r="B5" s="48"/>
      <c r="C5" s="48"/>
      <c r="D5" s="48"/>
      <c r="E5" s="48"/>
      <c r="F5" s="48"/>
      <c r="G5" s="48"/>
    </row>
    <row r="6" spans="1:9" ht="18">
      <c r="A6" s="63" t="s">
        <v>36</v>
      </c>
      <c r="B6" s="63"/>
      <c r="C6" s="63"/>
      <c r="D6" s="63"/>
      <c r="E6" s="63"/>
      <c r="F6" s="63"/>
      <c r="G6" s="63"/>
      <c r="I6" s="7"/>
    </row>
    <row r="7" spans="1:9">
      <c r="A7" s="64" t="s">
        <v>35</v>
      </c>
      <c r="B7" s="64"/>
      <c r="C7" s="64"/>
      <c r="D7" s="64"/>
      <c r="E7" s="64"/>
      <c r="F7" s="64"/>
      <c r="G7" s="64"/>
    </row>
    <row r="8" spans="1:9" s="3" customFormat="1">
      <c r="A8" s="61"/>
      <c r="B8" s="61"/>
      <c r="C8" s="61"/>
      <c r="D8" s="61"/>
      <c r="E8" s="61"/>
      <c r="F8" s="61"/>
      <c r="G8" s="61"/>
    </row>
    <row r="9" spans="1:9" s="3" customFormat="1">
      <c r="A9" s="26" t="s">
        <v>0</v>
      </c>
      <c r="B9" s="26" t="s">
        <v>1</v>
      </c>
      <c r="C9" s="27" t="s">
        <v>2</v>
      </c>
      <c r="D9" s="27" t="s">
        <v>11</v>
      </c>
      <c r="E9" s="27" t="s">
        <v>4</v>
      </c>
      <c r="F9" s="27" t="s">
        <v>8</v>
      </c>
      <c r="G9" s="27" t="s">
        <v>9</v>
      </c>
    </row>
    <row r="10" spans="1:9">
      <c r="A10" s="50" t="s">
        <v>29</v>
      </c>
      <c r="B10" s="8" t="s">
        <v>5</v>
      </c>
      <c r="C10" s="9"/>
      <c r="D10" s="10"/>
      <c r="E10" s="10"/>
      <c r="F10" s="10"/>
      <c r="G10" s="10"/>
      <c r="H10" s="4"/>
    </row>
    <row r="11" spans="1:9">
      <c r="A11" s="51"/>
      <c r="B11" s="8" t="s">
        <v>6</v>
      </c>
      <c r="C11" s="10"/>
      <c r="D11" s="10">
        <v>2.6900000000000001E-3</v>
      </c>
      <c r="E11" s="10"/>
      <c r="F11" s="10"/>
      <c r="G11" s="10"/>
      <c r="H11" s="4"/>
    </row>
    <row r="12" spans="1:9">
      <c r="A12" s="52"/>
      <c r="B12" s="8" t="s">
        <v>10</v>
      </c>
      <c r="C12" s="10"/>
      <c r="D12" s="10">
        <v>5.96E-3</v>
      </c>
      <c r="E12" s="10"/>
      <c r="F12" s="10"/>
      <c r="G12" s="10"/>
      <c r="H12" s="4"/>
    </row>
    <row r="13" spans="1:9">
      <c r="A13" s="53" t="s">
        <v>30</v>
      </c>
      <c r="B13" s="11" t="s">
        <v>5</v>
      </c>
      <c r="C13" s="12">
        <v>5.9499999999999997E-2</v>
      </c>
      <c r="D13" s="12">
        <v>2.63E-3</v>
      </c>
      <c r="E13" s="12">
        <v>2.9399999999999999E-2</v>
      </c>
      <c r="F13" s="12"/>
      <c r="G13" s="12"/>
      <c r="H13" s="4"/>
    </row>
    <row r="14" spans="1:9">
      <c r="A14" s="54"/>
      <c r="B14" s="11" t="s">
        <v>6</v>
      </c>
      <c r="C14" s="12">
        <v>0.107</v>
      </c>
      <c r="D14" s="12"/>
      <c r="E14" s="12"/>
      <c r="F14" s="12"/>
      <c r="G14" s="12">
        <v>5.5E-2</v>
      </c>
      <c r="H14" s="4"/>
    </row>
    <row r="15" spans="1:9">
      <c r="A15" s="55"/>
      <c r="B15" s="11" t="s">
        <v>10</v>
      </c>
      <c r="C15" s="12">
        <v>7.3499999999999996E-2</v>
      </c>
      <c r="D15" s="12">
        <v>4.8599999999999997E-3</v>
      </c>
      <c r="E15" s="12"/>
      <c r="F15" s="12"/>
      <c r="G15" s="12">
        <v>4.7100000000000003E-2</v>
      </c>
      <c r="H15" s="4"/>
    </row>
    <row r="16" spans="1:9">
      <c r="A16" s="50" t="s">
        <v>31</v>
      </c>
      <c r="B16" s="13" t="s">
        <v>5</v>
      </c>
      <c r="C16" s="10">
        <v>0.32400000000000001</v>
      </c>
      <c r="D16" s="14"/>
      <c r="E16" s="15">
        <v>8.2299999999999998E-2</v>
      </c>
      <c r="F16" s="10"/>
      <c r="G16" s="10"/>
      <c r="H16" s="4"/>
    </row>
    <row r="17" spans="1:9">
      <c r="A17" s="51"/>
      <c r="B17" s="13" t="s">
        <v>6</v>
      </c>
      <c r="C17" s="10">
        <v>3.95E-2</v>
      </c>
      <c r="D17" s="14"/>
      <c r="E17" s="15">
        <v>4.7199999999999999E-2</v>
      </c>
      <c r="F17" s="10"/>
      <c r="G17" s="10"/>
      <c r="H17" s="4"/>
    </row>
    <row r="18" spans="1:9">
      <c r="A18" s="52"/>
      <c r="B18" s="13" t="s">
        <v>10</v>
      </c>
      <c r="C18" s="14">
        <v>0.122</v>
      </c>
      <c r="D18" s="15">
        <v>3.1199999999999999E-3</v>
      </c>
      <c r="E18" s="10"/>
      <c r="F18" s="10"/>
      <c r="G18" s="10"/>
      <c r="H18" s="4"/>
    </row>
    <row r="19" spans="1:9">
      <c r="A19" s="53" t="s">
        <v>32</v>
      </c>
      <c r="B19" s="11" t="s">
        <v>5</v>
      </c>
      <c r="C19" s="12">
        <v>6.6500000000000004E-2</v>
      </c>
      <c r="D19" s="12">
        <v>1.3500000000000001E-3</v>
      </c>
      <c r="E19" s="12">
        <v>9.0800000000000006E-2</v>
      </c>
      <c r="F19" s="17"/>
      <c r="G19" s="12"/>
      <c r="H19" s="4"/>
    </row>
    <row r="20" spans="1:9">
      <c r="A20" s="54"/>
      <c r="B20" s="11" t="s">
        <v>6</v>
      </c>
      <c r="C20" s="12">
        <v>4.5699999999999998E-2</v>
      </c>
      <c r="D20" s="12"/>
      <c r="E20" s="12">
        <v>4.2700000000000002E-2</v>
      </c>
      <c r="F20" s="12">
        <v>1.04E-2</v>
      </c>
      <c r="G20" s="12"/>
      <c r="H20" s="4"/>
    </row>
    <row r="21" spans="1:9">
      <c r="A21" s="55"/>
      <c r="B21" s="11" t="s">
        <v>10</v>
      </c>
      <c r="C21" s="12">
        <v>7.5300000000000006E-2</v>
      </c>
      <c r="D21" s="12"/>
      <c r="E21" s="12">
        <v>0.125</v>
      </c>
      <c r="F21" s="12"/>
      <c r="G21" s="12">
        <v>5.5599999999999997E-2</v>
      </c>
      <c r="H21" s="4"/>
    </row>
    <row r="22" spans="1:9">
      <c r="A22" s="56" t="s">
        <v>33</v>
      </c>
      <c r="B22" s="8" t="s">
        <v>5</v>
      </c>
      <c r="C22" s="10"/>
      <c r="D22" s="10">
        <v>3.5200000000000001E-3</v>
      </c>
      <c r="E22" s="10">
        <v>3.2599999999999997E-2</v>
      </c>
      <c r="F22" s="10"/>
      <c r="G22" s="10"/>
      <c r="H22" s="4"/>
    </row>
    <row r="23" spans="1:9">
      <c r="A23" s="57"/>
      <c r="B23" s="8" t="s">
        <v>6</v>
      </c>
      <c r="C23" s="10">
        <v>6.3700000000000007E-2</v>
      </c>
      <c r="D23" s="10"/>
      <c r="E23" s="10">
        <v>7.8200000000000006E-2</v>
      </c>
      <c r="F23" s="10"/>
      <c r="G23" s="10">
        <v>5.62E-2</v>
      </c>
      <c r="H23" s="4"/>
    </row>
    <row r="24" spans="1:9" s="3" customFormat="1">
      <c r="A24" s="58"/>
      <c r="B24" s="8" t="s">
        <v>10</v>
      </c>
      <c r="C24" s="10"/>
      <c r="D24" s="10">
        <v>2.7200000000000002E-3</v>
      </c>
      <c r="E24" s="10">
        <v>3.5499999999999997E-2</v>
      </c>
      <c r="F24" s="10">
        <v>2.1000000000000001E-2</v>
      </c>
      <c r="G24" s="10"/>
      <c r="H24" s="2"/>
    </row>
    <row r="25" spans="1:9">
      <c r="A25" s="53" t="s">
        <v>34</v>
      </c>
      <c r="B25" s="16" t="s">
        <v>5</v>
      </c>
      <c r="C25" s="18"/>
      <c r="D25" s="12">
        <v>1.7099999999999999E-3</v>
      </c>
      <c r="E25" s="12">
        <v>2.1899999999999999E-2</v>
      </c>
      <c r="F25" s="12"/>
      <c r="G25" s="12"/>
      <c r="H25" s="4"/>
    </row>
    <row r="26" spans="1:9">
      <c r="A26" s="54"/>
      <c r="B26" s="16" t="s">
        <v>6</v>
      </c>
      <c r="C26" s="12"/>
      <c r="D26" s="12">
        <v>2.7000000000000001E-3</v>
      </c>
      <c r="E26" s="12">
        <v>1.6E-2</v>
      </c>
      <c r="F26" s="12"/>
      <c r="G26" s="12"/>
      <c r="H26" s="4"/>
    </row>
    <row r="27" spans="1:9">
      <c r="A27" s="55"/>
      <c r="B27" s="16" t="s">
        <v>10</v>
      </c>
      <c r="C27" s="12"/>
      <c r="D27" s="12">
        <v>4.5100000000000001E-3</v>
      </c>
      <c r="E27" s="12"/>
      <c r="F27" s="12"/>
      <c r="G27" s="12"/>
      <c r="H27" s="19"/>
    </row>
    <row r="28" spans="1:9" s="3" customFormat="1">
      <c r="A28" s="19"/>
      <c r="B28" s="19"/>
      <c r="C28" s="20"/>
      <c r="D28" s="20"/>
      <c r="E28" s="20"/>
      <c r="F28" s="20"/>
      <c r="G28" s="19"/>
      <c r="H28" s="9"/>
    </row>
    <row r="29" spans="1:9" s="3" customFormat="1">
      <c r="A29" s="60"/>
      <c r="B29" s="60"/>
      <c r="C29" s="60"/>
      <c r="D29" s="60"/>
      <c r="E29" s="60"/>
      <c r="F29" s="60"/>
      <c r="G29" s="60"/>
      <c r="H29" s="60"/>
    </row>
    <row r="30" spans="1:9" s="3" customFormat="1" ht="18">
      <c r="A30" s="66" t="s">
        <v>37</v>
      </c>
      <c r="B30" s="66"/>
      <c r="C30" s="66"/>
      <c r="D30" s="66"/>
      <c r="E30" s="66"/>
      <c r="F30" s="66"/>
      <c r="G30" s="66"/>
      <c r="H30" s="66"/>
      <c r="I30" s="21"/>
    </row>
    <row r="31" spans="1:9">
      <c r="A31" s="65" t="s">
        <v>38</v>
      </c>
      <c r="B31" s="65"/>
      <c r="C31" s="65"/>
      <c r="D31" s="65"/>
      <c r="E31" s="65"/>
      <c r="F31" s="65"/>
      <c r="G31" s="65"/>
      <c r="H31" s="65"/>
      <c r="I31" s="5"/>
    </row>
    <row r="32" spans="1:9" s="3" customFormat="1">
      <c r="A32" s="59"/>
      <c r="B32" s="59"/>
      <c r="C32" s="59"/>
      <c r="D32" s="59"/>
      <c r="E32" s="59"/>
      <c r="F32" s="59"/>
      <c r="G32" s="59"/>
      <c r="H32" s="59"/>
      <c r="I32" s="1"/>
    </row>
    <row r="33" spans="1:9" s="3" customFormat="1">
      <c r="A33" s="26" t="s">
        <v>0</v>
      </c>
      <c r="B33" s="26" t="s">
        <v>1</v>
      </c>
      <c r="C33" s="27" t="s">
        <v>2</v>
      </c>
      <c r="D33" s="27" t="s">
        <v>3</v>
      </c>
      <c r="E33" s="27" t="s">
        <v>4</v>
      </c>
      <c r="F33" s="27" t="s">
        <v>8</v>
      </c>
      <c r="G33" s="27" t="s">
        <v>9</v>
      </c>
      <c r="H33" s="28" t="s">
        <v>7</v>
      </c>
      <c r="I33" s="1"/>
    </row>
    <row r="34" spans="1:9">
      <c r="A34" s="50" t="s">
        <v>29</v>
      </c>
      <c r="B34" s="8" t="s">
        <v>5</v>
      </c>
      <c r="C34" s="23" t="str">
        <f t="shared" ref="C34:C51" si="0">IF(C10*0.000001*24000*1000*0.0000777&lt;=0,"",C10*0.000001*24000*1000*0.0000777)</f>
        <v/>
      </c>
      <c r="D34" s="23" t="str">
        <f t="shared" ref="D34:D51" si="1">IF(D10*0.000001*24000*1000*0.1332&lt;=0,"",D10*0.000001*24000*1000*0.1332)</f>
        <v/>
      </c>
      <c r="E34" s="23" t="str">
        <f t="shared" ref="E34:E51" si="2">IF(E10*0.000001*24000*1000*0.04921&lt;=0,"",E10*0.000001*24000*1000*0.04921)</f>
        <v/>
      </c>
      <c r="F34" s="23" t="str">
        <f t="shared" ref="F34:F51" si="3">IF(F10*0.000001*24000*1000*0.4477&lt;=0,"",F10*0.000001*24000*1000*0.4477)</f>
        <v/>
      </c>
      <c r="G34" s="23" t="str">
        <f t="shared" ref="G34:G51" si="4">IF(G10*0.000001*24000*1000*0.00333&lt;=0,"",G10*0.000001*24000*1000*0.00333)</f>
        <v/>
      </c>
      <c r="H34" s="23">
        <f t="shared" ref="H34:H51" si="5">SUM(C34:G34)</f>
        <v>0</v>
      </c>
    </row>
    <row r="35" spans="1:9">
      <c r="A35" s="51"/>
      <c r="B35" s="8" t="s">
        <v>6</v>
      </c>
      <c r="C35" s="23" t="str">
        <f t="shared" si="0"/>
        <v/>
      </c>
      <c r="D35" s="23">
        <f t="shared" si="1"/>
        <v>8.5993920000000008E-3</v>
      </c>
      <c r="E35" s="23" t="str">
        <f t="shared" si="2"/>
        <v/>
      </c>
      <c r="F35" s="23" t="str">
        <f t="shared" si="3"/>
        <v/>
      </c>
      <c r="G35" s="23" t="str">
        <f t="shared" si="4"/>
        <v/>
      </c>
      <c r="H35" s="23">
        <f t="shared" si="5"/>
        <v>8.5993920000000008E-3</v>
      </c>
    </row>
    <row r="36" spans="1:9">
      <c r="A36" s="52"/>
      <c r="B36" s="8" t="s">
        <v>10</v>
      </c>
      <c r="C36" s="23" t="str">
        <f t="shared" si="0"/>
        <v/>
      </c>
      <c r="D36" s="23">
        <f t="shared" si="1"/>
        <v>1.9052928E-2</v>
      </c>
      <c r="E36" s="23" t="str">
        <f t="shared" si="2"/>
        <v/>
      </c>
      <c r="F36" s="23" t="str">
        <f t="shared" si="3"/>
        <v/>
      </c>
      <c r="G36" s="23" t="str">
        <f t="shared" si="4"/>
        <v/>
      </c>
      <c r="H36" s="23">
        <f t="shared" si="5"/>
        <v>1.9052928E-2</v>
      </c>
    </row>
    <row r="37" spans="1:9">
      <c r="A37" s="53" t="s">
        <v>30</v>
      </c>
      <c r="B37" s="16" t="s">
        <v>5</v>
      </c>
      <c r="C37" s="24">
        <f t="shared" si="0"/>
        <v>1.109556E-4</v>
      </c>
      <c r="D37" s="24">
        <f t="shared" si="1"/>
        <v>8.4075840000000009E-3</v>
      </c>
      <c r="E37" s="24">
        <f t="shared" si="2"/>
        <v>3.4722575999999991E-2</v>
      </c>
      <c r="F37" s="24" t="str">
        <f t="shared" si="3"/>
        <v/>
      </c>
      <c r="G37" s="24" t="str">
        <f t="shared" si="4"/>
        <v/>
      </c>
      <c r="H37" s="24">
        <f t="shared" si="5"/>
        <v>4.3241115599999991E-2</v>
      </c>
    </row>
    <row r="38" spans="1:9">
      <c r="A38" s="54"/>
      <c r="B38" s="16" t="s">
        <v>6</v>
      </c>
      <c r="C38" s="24">
        <f t="shared" si="0"/>
        <v>1.9953360000000002E-4</v>
      </c>
      <c r="D38" s="24" t="str">
        <f t="shared" si="1"/>
        <v/>
      </c>
      <c r="E38" s="24" t="str">
        <f t="shared" si="2"/>
        <v/>
      </c>
      <c r="F38" s="24" t="str">
        <f t="shared" si="3"/>
        <v/>
      </c>
      <c r="G38" s="24">
        <f t="shared" si="4"/>
        <v>4.3956000000000004E-3</v>
      </c>
      <c r="H38" s="24">
        <f t="shared" si="5"/>
        <v>4.5951336000000006E-3</v>
      </c>
    </row>
    <row r="39" spans="1:9">
      <c r="A39" s="55"/>
      <c r="B39" s="16" t="s">
        <v>10</v>
      </c>
      <c r="C39" s="24">
        <f t="shared" si="0"/>
        <v>1.370628E-4</v>
      </c>
      <c r="D39" s="24">
        <f t="shared" si="1"/>
        <v>1.5536448E-2</v>
      </c>
      <c r="E39" s="24" t="str">
        <f t="shared" si="2"/>
        <v/>
      </c>
      <c r="F39" s="24" t="str">
        <f t="shared" si="3"/>
        <v/>
      </c>
      <c r="G39" s="24">
        <f t="shared" si="4"/>
        <v>3.7642319999999997E-3</v>
      </c>
      <c r="H39" s="24">
        <f t="shared" si="5"/>
        <v>1.9437742799999998E-2</v>
      </c>
    </row>
    <row r="40" spans="1:9">
      <c r="A40" s="50" t="s">
        <v>31</v>
      </c>
      <c r="B40" s="8" t="s">
        <v>5</v>
      </c>
      <c r="C40" s="23">
        <f t="shared" si="0"/>
        <v>6.0419520000000004E-4</v>
      </c>
      <c r="D40" s="23" t="str">
        <f t="shared" si="1"/>
        <v/>
      </c>
      <c r="E40" s="23">
        <f t="shared" si="2"/>
        <v>9.7199591999999987E-2</v>
      </c>
      <c r="F40" s="23" t="str">
        <f t="shared" si="3"/>
        <v/>
      </c>
      <c r="G40" s="23" t="str">
        <f t="shared" si="4"/>
        <v/>
      </c>
      <c r="H40" s="23">
        <f t="shared" si="5"/>
        <v>9.7803787199999992E-2</v>
      </c>
    </row>
    <row r="41" spans="1:9">
      <c r="A41" s="51"/>
      <c r="B41" s="8" t="s">
        <v>6</v>
      </c>
      <c r="C41" s="23">
        <f t="shared" si="0"/>
        <v>7.3659599999999995E-5</v>
      </c>
      <c r="D41" s="23" t="str">
        <f t="shared" si="1"/>
        <v/>
      </c>
      <c r="E41" s="23">
        <f t="shared" si="2"/>
        <v>5.5745087999999998E-2</v>
      </c>
      <c r="F41" s="23" t="str">
        <f t="shared" si="3"/>
        <v/>
      </c>
      <c r="G41" s="23" t="str">
        <f t="shared" si="4"/>
        <v/>
      </c>
      <c r="H41" s="23">
        <f t="shared" si="5"/>
        <v>5.5818747599999996E-2</v>
      </c>
    </row>
    <row r="42" spans="1:9">
      <c r="A42" s="52"/>
      <c r="B42" s="8" t="s">
        <v>10</v>
      </c>
      <c r="C42" s="23">
        <f t="shared" si="0"/>
        <v>2.2750559999999999E-4</v>
      </c>
      <c r="D42" s="23">
        <f t="shared" si="1"/>
        <v>9.9740160000000005E-3</v>
      </c>
      <c r="E42" s="23" t="str">
        <f t="shared" si="2"/>
        <v/>
      </c>
      <c r="F42" s="23" t="str">
        <f t="shared" si="3"/>
        <v/>
      </c>
      <c r="G42" s="23" t="str">
        <f t="shared" si="4"/>
        <v/>
      </c>
      <c r="H42" s="23">
        <f t="shared" si="5"/>
        <v>1.0201521600000001E-2</v>
      </c>
    </row>
    <row r="43" spans="1:9">
      <c r="A43" s="53" t="s">
        <v>32</v>
      </c>
      <c r="B43" s="16" t="s">
        <v>5</v>
      </c>
      <c r="C43" s="24">
        <f t="shared" si="0"/>
        <v>1.2400920000000003E-4</v>
      </c>
      <c r="D43" s="24">
        <f t="shared" si="1"/>
        <v>4.3156800000000006E-3</v>
      </c>
      <c r="E43" s="24">
        <f t="shared" si="2"/>
        <v>0.10723843200000001</v>
      </c>
      <c r="F43" s="24" t="str">
        <f t="shared" si="3"/>
        <v/>
      </c>
      <c r="G43" s="24" t="str">
        <f t="shared" si="4"/>
        <v/>
      </c>
      <c r="H43" s="24">
        <f t="shared" si="5"/>
        <v>0.11167812120000001</v>
      </c>
    </row>
    <row r="44" spans="1:9">
      <c r="A44" s="54"/>
      <c r="B44" s="16" t="s">
        <v>6</v>
      </c>
      <c r="C44" s="24">
        <f t="shared" si="0"/>
        <v>8.5221359999999987E-5</v>
      </c>
      <c r="D44" s="24" t="str">
        <f t="shared" si="1"/>
        <v/>
      </c>
      <c r="E44" s="24">
        <f t="shared" si="2"/>
        <v>5.0430407999999996E-2</v>
      </c>
      <c r="F44" s="24">
        <f t="shared" si="3"/>
        <v>0.11174591999999998</v>
      </c>
      <c r="G44" s="24" t="str">
        <f t="shared" si="4"/>
        <v/>
      </c>
      <c r="H44" s="24">
        <f t="shared" si="5"/>
        <v>0.16226154935999998</v>
      </c>
    </row>
    <row r="45" spans="1:9">
      <c r="A45" s="55"/>
      <c r="B45" s="16" t="s">
        <v>10</v>
      </c>
      <c r="C45" s="24">
        <f t="shared" si="0"/>
        <v>1.4041944000000003E-4</v>
      </c>
      <c r="D45" s="24" t="str">
        <f t="shared" si="1"/>
        <v/>
      </c>
      <c r="E45" s="24">
        <f t="shared" si="2"/>
        <v>0.14762999999999998</v>
      </c>
      <c r="F45" s="24" t="str">
        <f t="shared" si="3"/>
        <v/>
      </c>
      <c r="G45" s="24">
        <f t="shared" si="4"/>
        <v>4.4435519999999991E-3</v>
      </c>
      <c r="H45" s="24">
        <f t="shared" si="5"/>
        <v>0.15221397143999998</v>
      </c>
    </row>
    <row r="46" spans="1:9">
      <c r="A46" s="56" t="s">
        <v>33</v>
      </c>
      <c r="B46" s="8" t="s">
        <v>5</v>
      </c>
      <c r="C46" s="23" t="str">
        <f t="shared" si="0"/>
        <v/>
      </c>
      <c r="D46" s="23">
        <f t="shared" si="1"/>
        <v>1.1252735999999999E-2</v>
      </c>
      <c r="E46" s="23">
        <f t="shared" si="2"/>
        <v>3.850190399999999E-2</v>
      </c>
      <c r="F46" s="23" t="str">
        <f t="shared" si="3"/>
        <v/>
      </c>
      <c r="G46" s="23" t="str">
        <f t="shared" si="4"/>
        <v/>
      </c>
      <c r="H46" s="23">
        <f t="shared" si="5"/>
        <v>4.9754639999999989E-2</v>
      </c>
    </row>
    <row r="47" spans="1:9">
      <c r="A47" s="57"/>
      <c r="B47" s="8" t="s">
        <v>6</v>
      </c>
      <c r="C47" s="23">
        <f t="shared" si="0"/>
        <v>1.1878776000000004E-4</v>
      </c>
      <c r="D47" s="23" t="str">
        <f t="shared" si="1"/>
        <v/>
      </c>
      <c r="E47" s="23">
        <f t="shared" si="2"/>
        <v>9.2357327999999989E-2</v>
      </c>
      <c r="F47" s="23" t="str">
        <f t="shared" si="3"/>
        <v/>
      </c>
      <c r="G47" s="23">
        <f t="shared" si="4"/>
        <v>4.4915040000000003E-3</v>
      </c>
      <c r="H47" s="23">
        <f t="shared" si="5"/>
        <v>9.6967619759999985E-2</v>
      </c>
    </row>
    <row r="48" spans="1:9">
      <c r="A48" s="58"/>
      <c r="B48" s="8" t="s">
        <v>10</v>
      </c>
      <c r="C48" s="23" t="str">
        <f t="shared" si="0"/>
        <v/>
      </c>
      <c r="D48" s="23">
        <f t="shared" si="1"/>
        <v>8.6952960000000017E-3</v>
      </c>
      <c r="E48" s="23">
        <f t="shared" si="2"/>
        <v>4.1926919999999993E-2</v>
      </c>
      <c r="F48" s="23">
        <f t="shared" si="3"/>
        <v>0.2256408</v>
      </c>
      <c r="G48" s="23" t="str">
        <f t="shared" si="4"/>
        <v/>
      </c>
      <c r="H48" s="25">
        <f t="shared" si="5"/>
        <v>0.27626301600000003</v>
      </c>
    </row>
    <row r="49" spans="1:10">
      <c r="A49" s="53" t="s">
        <v>34</v>
      </c>
      <c r="B49" s="16" t="s">
        <v>5</v>
      </c>
      <c r="C49" s="24" t="str">
        <f t="shared" si="0"/>
        <v/>
      </c>
      <c r="D49" s="24">
        <f t="shared" si="1"/>
        <v>5.4665280000000009E-3</v>
      </c>
      <c r="E49" s="24">
        <f t="shared" si="2"/>
        <v>2.5864775999999996E-2</v>
      </c>
      <c r="F49" s="24" t="str">
        <f t="shared" si="3"/>
        <v/>
      </c>
      <c r="G49" s="24" t="str">
        <f t="shared" si="4"/>
        <v/>
      </c>
      <c r="H49" s="24">
        <f t="shared" si="5"/>
        <v>3.1331303999999997E-2</v>
      </c>
    </row>
    <row r="50" spans="1:10">
      <c r="A50" s="54"/>
      <c r="B50" s="16" t="s">
        <v>6</v>
      </c>
      <c r="C50" s="24" t="str">
        <f t="shared" si="0"/>
        <v/>
      </c>
      <c r="D50" s="24">
        <f t="shared" si="1"/>
        <v>8.6313600000000011E-3</v>
      </c>
      <c r="E50" s="24">
        <f t="shared" si="2"/>
        <v>1.8896639999999999E-2</v>
      </c>
      <c r="F50" s="24" t="str">
        <f t="shared" si="3"/>
        <v/>
      </c>
      <c r="G50" s="24" t="str">
        <f t="shared" si="4"/>
        <v/>
      </c>
      <c r="H50" s="24">
        <f t="shared" si="5"/>
        <v>2.7528E-2</v>
      </c>
    </row>
    <row r="51" spans="1:10">
      <c r="A51" s="55"/>
      <c r="B51" s="16" t="s">
        <v>10</v>
      </c>
      <c r="C51" s="24" t="str">
        <f t="shared" si="0"/>
        <v/>
      </c>
      <c r="D51" s="24">
        <f t="shared" si="1"/>
        <v>1.4417568E-2</v>
      </c>
      <c r="E51" s="24" t="str">
        <f t="shared" si="2"/>
        <v/>
      </c>
      <c r="F51" s="24" t="str">
        <f t="shared" si="3"/>
        <v/>
      </c>
      <c r="G51" s="24" t="str">
        <f t="shared" si="4"/>
        <v/>
      </c>
      <c r="H51" s="24">
        <f t="shared" si="5"/>
        <v>1.4417568E-2</v>
      </c>
    </row>
    <row r="52" spans="1:10">
      <c r="A52" s="21"/>
      <c r="B52" s="19"/>
      <c r="C52" s="19"/>
      <c r="D52" s="19"/>
      <c r="E52" s="19"/>
      <c r="F52" s="19"/>
      <c r="G52" s="19"/>
      <c r="H52" s="21"/>
      <c r="I52" s="6"/>
      <c r="J52" s="5"/>
    </row>
    <row r="53" spans="1:10">
      <c r="A53" s="68"/>
      <c r="B53" s="68"/>
      <c r="C53" s="68"/>
      <c r="D53" s="68"/>
      <c r="E53" s="68"/>
      <c r="F53" s="68"/>
      <c r="G53" s="68"/>
      <c r="H53" s="68"/>
      <c r="I53" s="22"/>
      <c r="J53" s="5"/>
    </row>
    <row r="54" spans="1:10" ht="18">
      <c r="A54" s="66" t="s">
        <v>40</v>
      </c>
      <c r="B54" s="66"/>
      <c r="C54" s="66"/>
      <c r="D54" s="66"/>
      <c r="E54" s="66"/>
      <c r="F54" s="66"/>
      <c r="G54" s="66"/>
      <c r="H54" s="66"/>
      <c r="I54" s="5"/>
      <c r="J54" s="5"/>
    </row>
    <row r="55" spans="1:10">
      <c r="A55" s="65" t="s">
        <v>39</v>
      </c>
      <c r="B55" s="65"/>
      <c r="C55" s="65"/>
      <c r="D55" s="65"/>
      <c r="E55" s="65"/>
      <c r="F55" s="65"/>
      <c r="G55" s="65"/>
      <c r="H55" s="65"/>
      <c r="I55" s="5"/>
      <c r="J55" s="5"/>
    </row>
    <row r="56" spans="1:10" s="3" customFormat="1">
      <c r="A56" s="67"/>
      <c r="B56" s="67"/>
      <c r="C56" s="67"/>
      <c r="D56" s="67"/>
      <c r="E56" s="67"/>
      <c r="F56" s="67"/>
      <c r="G56" s="67"/>
      <c r="H56" s="67"/>
      <c r="I56" s="1"/>
    </row>
    <row r="57" spans="1:10">
      <c r="A57" s="26" t="s">
        <v>0</v>
      </c>
      <c r="B57" s="26" t="s">
        <v>1</v>
      </c>
      <c r="C57" s="27" t="s">
        <v>2</v>
      </c>
      <c r="D57" s="27" t="s">
        <v>3</v>
      </c>
      <c r="E57" s="27" t="s">
        <v>4</v>
      </c>
      <c r="F57" s="27" t="s">
        <v>8</v>
      </c>
      <c r="G57" s="27" t="s">
        <v>9</v>
      </c>
      <c r="H57" s="28" t="s">
        <v>7</v>
      </c>
    </row>
    <row r="58" spans="1:10">
      <c r="A58" s="50" t="s">
        <v>29</v>
      </c>
      <c r="B58" s="8" t="s">
        <v>5</v>
      </c>
      <c r="C58" s="23" t="str">
        <f t="shared" ref="C58:C75" si="6">IF(C10*24000*0.0000000000000651&lt;=0,"",C10*24000*0.0000000000000651)</f>
        <v/>
      </c>
      <c r="D58" s="23" t="str">
        <f t="shared" ref="D58:D75" si="7">IF(D10*24000*0.0000000000953&lt;=0,"",D10*24000*0.0000000000953)</f>
        <v/>
      </c>
      <c r="E58" s="23" t="str">
        <f t="shared" ref="E58:E75" si="8">IF(E10*24000*0.0000000000374&lt;=0,"",E10*24000*0.0000000000374)</f>
        <v/>
      </c>
      <c r="F58" s="23" t="str">
        <f t="shared" ref="F58:F75" si="9">IF(F10*24000*0.000000000193&lt;=0,"",F10*24000*0.000000000193)</f>
        <v/>
      </c>
      <c r="G58" s="23" t="str">
        <f t="shared" ref="G58:G75" si="10">IF(G10*24000*0.000000000004&lt;=0,"",G10*24000*0.000000000004)</f>
        <v/>
      </c>
      <c r="H58" s="23">
        <f t="shared" ref="H58:H75" si="11">SUM(C58:G58)</f>
        <v>0</v>
      </c>
    </row>
    <row r="59" spans="1:10">
      <c r="A59" s="51"/>
      <c r="B59" s="8" t="s">
        <v>6</v>
      </c>
      <c r="C59" s="23" t="str">
        <f t="shared" si="6"/>
        <v/>
      </c>
      <c r="D59" s="23">
        <f t="shared" si="7"/>
        <v>6.1525680000000002E-9</v>
      </c>
      <c r="E59" s="23" t="str">
        <f t="shared" si="8"/>
        <v/>
      </c>
      <c r="F59" s="23" t="str">
        <f t="shared" si="9"/>
        <v/>
      </c>
      <c r="G59" s="23" t="str">
        <f t="shared" si="10"/>
        <v/>
      </c>
      <c r="H59" s="23">
        <f t="shared" si="11"/>
        <v>6.1525680000000002E-9</v>
      </c>
    </row>
    <row r="60" spans="1:10">
      <c r="A60" s="52"/>
      <c r="B60" s="8" t="s">
        <v>10</v>
      </c>
      <c r="C60" s="23" t="str">
        <f t="shared" si="6"/>
        <v/>
      </c>
      <c r="D60" s="23">
        <f t="shared" si="7"/>
        <v>1.3631711999999998E-8</v>
      </c>
      <c r="E60" s="23" t="str">
        <f t="shared" si="8"/>
        <v/>
      </c>
      <c r="F60" s="23" t="str">
        <f t="shared" si="9"/>
        <v/>
      </c>
      <c r="G60" s="23" t="str">
        <f t="shared" si="10"/>
        <v/>
      </c>
      <c r="H60" s="23">
        <f t="shared" si="11"/>
        <v>1.3631711999999998E-8</v>
      </c>
    </row>
    <row r="61" spans="1:10">
      <c r="A61" s="53" t="s">
        <v>30</v>
      </c>
      <c r="B61" s="16" t="s">
        <v>5</v>
      </c>
      <c r="C61" s="24">
        <f t="shared" si="6"/>
        <v>9.2962799999999996E-11</v>
      </c>
      <c r="D61" s="24">
        <f t="shared" si="7"/>
        <v>6.0153359999999992E-9</v>
      </c>
      <c r="E61" s="24">
        <f t="shared" si="8"/>
        <v>2.638944E-8</v>
      </c>
      <c r="F61" s="24" t="str">
        <f t="shared" si="9"/>
        <v/>
      </c>
      <c r="G61" s="24" t="str">
        <f t="shared" si="10"/>
        <v/>
      </c>
      <c r="H61" s="24">
        <f t="shared" si="11"/>
        <v>3.24977388E-8</v>
      </c>
    </row>
    <row r="62" spans="1:10">
      <c r="A62" s="54"/>
      <c r="B62" s="16" t="s">
        <v>6</v>
      </c>
      <c r="C62" s="24">
        <f t="shared" si="6"/>
        <v>1.671768E-10</v>
      </c>
      <c r="D62" s="24" t="str">
        <f t="shared" si="7"/>
        <v/>
      </c>
      <c r="E62" s="24" t="str">
        <f t="shared" si="8"/>
        <v/>
      </c>
      <c r="F62" s="24" t="str">
        <f t="shared" si="9"/>
        <v/>
      </c>
      <c r="G62" s="24">
        <f t="shared" si="10"/>
        <v>5.28E-9</v>
      </c>
      <c r="H62" s="24">
        <f t="shared" si="11"/>
        <v>5.4471768E-9</v>
      </c>
    </row>
    <row r="63" spans="1:10">
      <c r="A63" s="55"/>
      <c r="B63" s="16" t="s">
        <v>10</v>
      </c>
      <c r="C63" s="24">
        <f t="shared" si="6"/>
        <v>1.1483639999999999E-10</v>
      </c>
      <c r="D63" s="24">
        <f t="shared" si="7"/>
        <v>1.1115792E-8</v>
      </c>
      <c r="E63" s="24" t="str">
        <f t="shared" si="8"/>
        <v/>
      </c>
      <c r="F63" s="24" t="str">
        <f t="shared" si="9"/>
        <v/>
      </c>
      <c r="G63" s="24">
        <f t="shared" si="10"/>
        <v>4.5216000000000006E-9</v>
      </c>
      <c r="H63" s="24">
        <f t="shared" si="11"/>
        <v>1.5752228400000001E-8</v>
      </c>
    </row>
    <row r="64" spans="1:10">
      <c r="A64" s="50" t="s">
        <v>31</v>
      </c>
      <c r="B64" s="8" t="s">
        <v>5</v>
      </c>
      <c r="C64" s="23">
        <f t="shared" si="6"/>
        <v>5.062176E-10</v>
      </c>
      <c r="D64" s="23" t="str">
        <f t="shared" si="7"/>
        <v/>
      </c>
      <c r="E64" s="23">
        <f t="shared" si="8"/>
        <v>7.3872480000000009E-8</v>
      </c>
      <c r="F64" s="23" t="str">
        <f t="shared" si="9"/>
        <v/>
      </c>
      <c r="G64" s="23" t="str">
        <f t="shared" si="10"/>
        <v/>
      </c>
      <c r="H64" s="23">
        <f t="shared" si="11"/>
        <v>7.4378697600000003E-8</v>
      </c>
    </row>
    <row r="65" spans="1:8">
      <c r="A65" s="51"/>
      <c r="B65" s="8" t="s">
        <v>6</v>
      </c>
      <c r="C65" s="23">
        <f t="shared" si="6"/>
        <v>6.1714799999999991E-11</v>
      </c>
      <c r="D65" s="23" t="str">
        <f t="shared" si="7"/>
        <v/>
      </c>
      <c r="E65" s="23">
        <f t="shared" si="8"/>
        <v>4.2366720000000002E-8</v>
      </c>
      <c r="F65" s="23" t="str">
        <f t="shared" si="9"/>
        <v/>
      </c>
      <c r="G65" s="23" t="str">
        <f t="shared" si="10"/>
        <v/>
      </c>
      <c r="H65" s="23">
        <f t="shared" si="11"/>
        <v>4.2428434800000001E-8</v>
      </c>
    </row>
    <row r="66" spans="1:8">
      <c r="A66" s="52"/>
      <c r="B66" s="8" t="s">
        <v>10</v>
      </c>
      <c r="C66" s="23">
        <f t="shared" si="6"/>
        <v>1.9061279999999999E-10</v>
      </c>
      <c r="D66" s="23">
        <f t="shared" si="7"/>
        <v>7.1360639999999991E-9</v>
      </c>
      <c r="E66" s="23" t="str">
        <f t="shared" si="8"/>
        <v/>
      </c>
      <c r="F66" s="23" t="str">
        <f t="shared" si="9"/>
        <v/>
      </c>
      <c r="G66" s="23" t="str">
        <f t="shared" si="10"/>
        <v/>
      </c>
      <c r="H66" s="23">
        <f t="shared" si="11"/>
        <v>7.3266767999999987E-9</v>
      </c>
    </row>
    <row r="67" spans="1:8">
      <c r="A67" s="53" t="s">
        <v>32</v>
      </c>
      <c r="B67" s="16" t="s">
        <v>5</v>
      </c>
      <c r="C67" s="24">
        <f t="shared" si="6"/>
        <v>1.0389959999999999E-10</v>
      </c>
      <c r="D67" s="24">
        <f t="shared" si="7"/>
        <v>3.0877199999999998E-9</v>
      </c>
      <c r="E67" s="24">
        <f t="shared" si="8"/>
        <v>8.150208000000001E-8</v>
      </c>
      <c r="F67" s="24" t="str">
        <f t="shared" si="9"/>
        <v/>
      </c>
      <c r="G67" s="24" t="str">
        <f t="shared" si="10"/>
        <v/>
      </c>
      <c r="H67" s="24">
        <f t="shared" si="11"/>
        <v>8.4693699600000007E-8</v>
      </c>
    </row>
    <row r="68" spans="1:8">
      <c r="A68" s="54"/>
      <c r="B68" s="16" t="s">
        <v>6</v>
      </c>
      <c r="C68" s="24">
        <f t="shared" si="6"/>
        <v>7.1401679999999994E-11</v>
      </c>
      <c r="D68" s="24" t="str">
        <f t="shared" si="7"/>
        <v/>
      </c>
      <c r="E68" s="24">
        <f t="shared" si="8"/>
        <v>3.8327519999999997E-8</v>
      </c>
      <c r="F68" s="24">
        <f t="shared" si="9"/>
        <v>4.81728E-8</v>
      </c>
      <c r="G68" s="24" t="str">
        <f t="shared" si="10"/>
        <v/>
      </c>
      <c r="H68" s="24">
        <f t="shared" si="11"/>
        <v>8.6571721679999992E-8</v>
      </c>
    </row>
    <row r="69" spans="1:8">
      <c r="A69" s="55"/>
      <c r="B69" s="16" t="s">
        <v>10</v>
      </c>
      <c r="C69" s="24">
        <f t="shared" si="6"/>
        <v>1.1764871999999999E-10</v>
      </c>
      <c r="D69" s="24" t="str">
        <f t="shared" si="7"/>
        <v/>
      </c>
      <c r="E69" s="24">
        <f t="shared" si="8"/>
        <v>1.122E-7</v>
      </c>
      <c r="F69" s="24" t="str">
        <f t="shared" si="9"/>
        <v/>
      </c>
      <c r="G69" s="24">
        <f t="shared" si="10"/>
        <v>5.3375999999999994E-9</v>
      </c>
      <c r="H69" s="24">
        <f t="shared" si="11"/>
        <v>1.1765524871999999E-7</v>
      </c>
    </row>
    <row r="70" spans="1:8">
      <c r="A70" s="56" t="s">
        <v>33</v>
      </c>
      <c r="B70" s="8" t="s">
        <v>5</v>
      </c>
      <c r="C70" s="23" t="str">
        <f t="shared" si="6"/>
        <v/>
      </c>
      <c r="D70" s="23">
        <f t="shared" si="7"/>
        <v>8.0509440000000008E-9</v>
      </c>
      <c r="E70" s="23">
        <f t="shared" si="8"/>
        <v>2.926176E-8</v>
      </c>
      <c r="F70" s="23" t="str">
        <f t="shared" si="9"/>
        <v/>
      </c>
      <c r="G70" s="23" t="str">
        <f t="shared" si="10"/>
        <v/>
      </c>
      <c r="H70" s="23">
        <f t="shared" si="11"/>
        <v>3.7312704000000003E-8</v>
      </c>
    </row>
    <row r="71" spans="1:8">
      <c r="A71" s="57"/>
      <c r="B71" s="8" t="s">
        <v>6</v>
      </c>
      <c r="C71" s="23">
        <f t="shared" si="6"/>
        <v>9.9524880000000008E-11</v>
      </c>
      <c r="D71" s="23" t="str">
        <f t="shared" si="7"/>
        <v/>
      </c>
      <c r="E71" s="23">
        <f t="shared" si="8"/>
        <v>7.0192320000000007E-8</v>
      </c>
      <c r="F71" s="23" t="str">
        <f t="shared" si="9"/>
        <v/>
      </c>
      <c r="G71" s="23">
        <f t="shared" si="10"/>
        <v>5.3951999999999997E-9</v>
      </c>
      <c r="H71" s="23">
        <f t="shared" si="11"/>
        <v>7.5687044880000008E-8</v>
      </c>
    </row>
    <row r="72" spans="1:8">
      <c r="A72" s="58"/>
      <c r="B72" s="8" t="s">
        <v>10</v>
      </c>
      <c r="C72" s="23" t="str">
        <f t="shared" si="6"/>
        <v/>
      </c>
      <c r="D72" s="23">
        <f t="shared" si="7"/>
        <v>6.2211839999999998E-9</v>
      </c>
      <c r="E72" s="23">
        <f t="shared" si="8"/>
        <v>3.1864799999999997E-8</v>
      </c>
      <c r="F72" s="23">
        <f t="shared" si="9"/>
        <v>9.7272000000000012E-8</v>
      </c>
      <c r="G72" s="23" t="str">
        <f t="shared" si="10"/>
        <v/>
      </c>
      <c r="H72" s="25">
        <f t="shared" si="11"/>
        <v>1.3535798400000001E-7</v>
      </c>
    </row>
    <row r="73" spans="1:8">
      <c r="A73" s="53" t="s">
        <v>34</v>
      </c>
      <c r="B73" s="16" t="s">
        <v>5</v>
      </c>
      <c r="C73" s="24" t="str">
        <f t="shared" si="6"/>
        <v/>
      </c>
      <c r="D73" s="24">
        <f t="shared" si="7"/>
        <v>3.9111119999999996E-9</v>
      </c>
      <c r="E73" s="24">
        <f t="shared" si="8"/>
        <v>1.9657440000000003E-8</v>
      </c>
      <c r="F73" s="24" t="str">
        <f t="shared" si="9"/>
        <v/>
      </c>
      <c r="G73" s="24" t="str">
        <f t="shared" si="10"/>
        <v/>
      </c>
      <c r="H73" s="24">
        <f t="shared" si="11"/>
        <v>2.3568552000000004E-8</v>
      </c>
    </row>
    <row r="74" spans="1:8">
      <c r="A74" s="54"/>
      <c r="B74" s="16" t="s">
        <v>6</v>
      </c>
      <c r="C74" s="24" t="str">
        <f t="shared" si="6"/>
        <v/>
      </c>
      <c r="D74" s="24">
        <f t="shared" si="7"/>
        <v>6.1754399999999995E-9</v>
      </c>
      <c r="E74" s="24">
        <f t="shared" si="8"/>
        <v>1.4361600000000001E-8</v>
      </c>
      <c r="F74" s="24" t="str">
        <f t="shared" si="9"/>
        <v/>
      </c>
      <c r="G74" s="24" t="str">
        <f t="shared" si="10"/>
        <v/>
      </c>
      <c r="H74" s="24">
        <f t="shared" si="11"/>
        <v>2.053704E-8</v>
      </c>
    </row>
    <row r="75" spans="1:8">
      <c r="A75" s="55"/>
      <c r="B75" s="16" t="s">
        <v>10</v>
      </c>
      <c r="C75" s="24" t="str">
        <f t="shared" si="6"/>
        <v/>
      </c>
      <c r="D75" s="24">
        <f t="shared" si="7"/>
        <v>1.0315272000000001E-8</v>
      </c>
      <c r="E75" s="24" t="str">
        <f t="shared" si="8"/>
        <v/>
      </c>
      <c r="F75" s="24" t="str">
        <f t="shared" si="9"/>
        <v/>
      </c>
      <c r="G75" s="24" t="str">
        <f t="shared" si="10"/>
        <v/>
      </c>
      <c r="H75" s="24">
        <f t="shared" si="11"/>
        <v>1.0315272000000001E-8</v>
      </c>
    </row>
    <row r="88" ht="1.2" customHeight="1"/>
  </sheetData>
  <sheetProtection password="CB49" sheet="1" objects="1" scenarios="1"/>
  <mergeCells count="32">
    <mergeCell ref="A1:G1"/>
    <mergeCell ref="A73:A75"/>
    <mergeCell ref="A6:G6"/>
    <mergeCell ref="A7:G7"/>
    <mergeCell ref="A31:H31"/>
    <mergeCell ref="A30:H30"/>
    <mergeCell ref="A54:H54"/>
    <mergeCell ref="A55:H55"/>
    <mergeCell ref="A56:H56"/>
    <mergeCell ref="A49:A51"/>
    <mergeCell ref="A58:A60"/>
    <mergeCell ref="A61:A63"/>
    <mergeCell ref="A64:A66"/>
    <mergeCell ref="A67:A69"/>
    <mergeCell ref="A70:A72"/>
    <mergeCell ref="A53:H53"/>
    <mergeCell ref="A46:A48"/>
    <mergeCell ref="A32:H32"/>
    <mergeCell ref="A29:H29"/>
    <mergeCell ref="A22:A24"/>
    <mergeCell ref="A8:G8"/>
    <mergeCell ref="A19:A21"/>
    <mergeCell ref="A25:A27"/>
    <mergeCell ref="A34:A36"/>
    <mergeCell ref="A37:A39"/>
    <mergeCell ref="A40:A42"/>
    <mergeCell ref="A43:A45"/>
    <mergeCell ref="A5:G5"/>
    <mergeCell ref="A2:G4"/>
    <mergeCell ref="A10:A12"/>
    <mergeCell ref="A13:A15"/>
    <mergeCell ref="A16:A18"/>
  </mergeCells>
  <printOptions horizontalCentered="1"/>
  <pageMargins left="0.2" right="0.2" top="1" bottom="1" header="0.5" footer="0.5"/>
  <pageSetup scale="91" orientation="landscape" horizontalDpi="300" verticalDpi="300" r:id="rId1"/>
  <headerFooter alignWithMargins="0">
    <oddFooter>&amp;LData Section&amp;RPage &amp;P of &amp;N</oddFooter>
  </headerFooter>
  <rowBreaks count="2" manualBreakCount="2">
    <brk id="28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O12" sqref="O12"/>
    </sheetView>
  </sheetViews>
  <sheetFormatPr defaultColWidth="9.109375" defaultRowHeight="14.4"/>
  <cols>
    <col min="1" max="1" width="34.5546875" style="1" customWidth="1"/>
    <col min="2" max="2" width="11.33203125" style="1" customWidth="1"/>
    <col min="3" max="3" width="13" style="1" customWidth="1"/>
    <col min="4" max="4" width="11.33203125" style="1" customWidth="1"/>
    <col min="5" max="10" width="0.88671875" style="1" customWidth="1"/>
    <col min="11" max="11" width="11.33203125" style="1" customWidth="1"/>
    <col min="12" max="12" width="27.88671875" style="1" customWidth="1"/>
    <col min="13" max="13" width="21.88671875" style="1" customWidth="1"/>
    <col min="14" max="14" width="18.21875" style="1" customWidth="1"/>
    <col min="15" max="15" width="27.6640625" style="1" customWidth="1"/>
    <col min="16" max="16" width="17.44140625" style="1" customWidth="1"/>
    <col min="17" max="16384" width="9.109375" style="1"/>
  </cols>
  <sheetData>
    <row r="1" spans="1:16" ht="15" thickBot="1">
      <c r="A1" s="32" t="s">
        <v>12</v>
      </c>
      <c r="B1" s="29" t="s">
        <v>5</v>
      </c>
      <c r="C1" s="29" t="s">
        <v>6</v>
      </c>
      <c r="D1" s="29" t="s">
        <v>10</v>
      </c>
    </row>
    <row r="2" spans="1:16" ht="30" thickTop="1" thickBot="1">
      <c r="A2" s="30" t="s">
        <v>0</v>
      </c>
      <c r="B2" s="31" t="s">
        <v>13</v>
      </c>
      <c r="C2" s="31" t="s">
        <v>13</v>
      </c>
      <c r="D2" s="31" t="s">
        <v>13</v>
      </c>
    </row>
    <row r="3" spans="1:16" ht="15" thickTop="1">
      <c r="A3" s="33" t="s">
        <v>14</v>
      </c>
      <c r="B3" s="34">
        <v>0</v>
      </c>
      <c r="C3" s="34">
        <v>0</v>
      </c>
      <c r="D3" s="34">
        <v>0</v>
      </c>
      <c r="K3" s="69" t="s">
        <v>14</v>
      </c>
      <c r="L3" s="69" t="s">
        <v>15</v>
      </c>
      <c r="M3" s="69" t="s">
        <v>16</v>
      </c>
      <c r="N3" s="69" t="s">
        <v>17</v>
      </c>
      <c r="O3" s="69" t="s">
        <v>18</v>
      </c>
      <c r="P3" s="69" t="s">
        <v>19</v>
      </c>
    </row>
    <row r="4" spans="1:16">
      <c r="A4" s="36" t="s">
        <v>15</v>
      </c>
      <c r="B4" s="37">
        <v>5.9499999999999997E-2</v>
      </c>
      <c r="C4" s="37">
        <v>0.107</v>
      </c>
      <c r="D4" s="37">
        <v>7.3499999999999996E-2</v>
      </c>
      <c r="K4" s="70">
        <v>0</v>
      </c>
      <c r="L4" s="70">
        <v>5.9499999999999997E-2</v>
      </c>
      <c r="M4" s="70">
        <v>0.32400000000000001</v>
      </c>
      <c r="N4" s="70">
        <v>6.6500000000000004E-2</v>
      </c>
      <c r="O4" s="70">
        <v>0</v>
      </c>
      <c r="P4" s="70">
        <v>0</v>
      </c>
    </row>
    <row r="5" spans="1:16">
      <c r="A5" s="35" t="s">
        <v>16</v>
      </c>
      <c r="B5" s="38">
        <v>0.32400000000000001</v>
      </c>
      <c r="C5" s="38">
        <v>3.95E-2</v>
      </c>
      <c r="D5" s="38">
        <v>0.122</v>
      </c>
      <c r="K5" s="71">
        <v>0</v>
      </c>
      <c r="L5" s="71">
        <v>0.107</v>
      </c>
      <c r="M5" s="71">
        <v>3.95E-2</v>
      </c>
      <c r="N5" s="71">
        <v>4.5699999999999998E-2</v>
      </c>
      <c r="O5" s="71">
        <v>6.3700000000000007E-2</v>
      </c>
      <c r="P5" s="71">
        <v>0</v>
      </c>
    </row>
    <row r="6" spans="1:16">
      <c r="A6" s="36" t="s">
        <v>17</v>
      </c>
      <c r="B6" s="37">
        <v>6.6500000000000004E-2</v>
      </c>
      <c r="C6" s="37">
        <v>4.5699999999999998E-2</v>
      </c>
      <c r="D6" s="37">
        <v>7.5300000000000006E-2</v>
      </c>
      <c r="K6" s="70">
        <v>0</v>
      </c>
      <c r="L6" s="70">
        <v>7.3499999999999996E-2</v>
      </c>
      <c r="M6" s="70">
        <v>0.122</v>
      </c>
      <c r="N6" s="70">
        <v>7.5300000000000006E-2</v>
      </c>
      <c r="O6" s="70">
        <v>0</v>
      </c>
      <c r="P6" s="70">
        <v>0</v>
      </c>
    </row>
    <row r="7" spans="1:16">
      <c r="A7" s="35" t="s">
        <v>18</v>
      </c>
      <c r="B7" s="38">
        <v>0</v>
      </c>
      <c r="C7" s="38">
        <v>6.3700000000000007E-2</v>
      </c>
      <c r="D7" s="38">
        <v>0</v>
      </c>
      <c r="K7" s="72"/>
      <c r="L7" s="72"/>
      <c r="M7" s="72"/>
      <c r="N7" s="72"/>
      <c r="O7" s="72"/>
      <c r="P7" s="72"/>
    </row>
    <row r="8" spans="1:16" ht="15" thickBot="1">
      <c r="A8" s="40" t="s">
        <v>19</v>
      </c>
      <c r="B8" s="41">
        <v>0</v>
      </c>
      <c r="C8" s="41">
        <v>0</v>
      </c>
      <c r="D8" s="41">
        <v>0</v>
      </c>
      <c r="K8" s="72"/>
      <c r="L8" s="72"/>
      <c r="M8" s="72"/>
      <c r="N8" s="72"/>
      <c r="O8" s="72"/>
      <c r="P8" s="72"/>
    </row>
    <row r="9" spans="1:16" ht="15" thickTop="1">
      <c r="K9" s="72"/>
      <c r="L9" s="72"/>
      <c r="M9" s="72"/>
      <c r="N9" s="72"/>
      <c r="O9" s="72"/>
      <c r="P9" s="72"/>
    </row>
    <row r="10" spans="1:16" ht="15" thickBot="1">
      <c r="A10" s="32" t="s">
        <v>20</v>
      </c>
      <c r="B10" s="29"/>
      <c r="C10" s="29"/>
      <c r="D10" s="29"/>
      <c r="K10" s="72"/>
      <c r="L10" s="72"/>
      <c r="M10" s="72"/>
      <c r="N10" s="72"/>
      <c r="O10" s="72"/>
      <c r="P10" s="72"/>
    </row>
    <row r="11" spans="1:16" ht="30" thickTop="1" thickBot="1">
      <c r="A11" s="30" t="s">
        <v>0</v>
      </c>
      <c r="B11" s="31" t="s">
        <v>13</v>
      </c>
      <c r="C11" s="31" t="s">
        <v>13</v>
      </c>
      <c r="D11" s="31" t="s">
        <v>13</v>
      </c>
      <c r="K11" s="72"/>
      <c r="L11" s="72"/>
      <c r="M11" s="72"/>
      <c r="N11" s="72"/>
      <c r="O11" s="72"/>
      <c r="P11" s="72"/>
    </row>
    <row r="12" spans="1:16" ht="15" thickTop="1">
      <c r="A12" s="42" t="s">
        <v>14</v>
      </c>
      <c r="B12" s="34">
        <v>0</v>
      </c>
      <c r="C12" s="34">
        <v>0</v>
      </c>
      <c r="D12" s="34">
        <v>0</v>
      </c>
      <c r="K12" s="72"/>
      <c r="L12" s="72"/>
      <c r="M12" s="72"/>
      <c r="N12" s="72"/>
      <c r="O12" s="72"/>
      <c r="P12" s="72"/>
    </row>
    <row r="13" spans="1:16">
      <c r="A13" s="36" t="s">
        <v>15</v>
      </c>
      <c r="B13" s="37">
        <v>0</v>
      </c>
      <c r="C13" s="37">
        <v>0</v>
      </c>
      <c r="D13" s="37">
        <v>0</v>
      </c>
      <c r="K13" s="72"/>
      <c r="L13" s="72"/>
      <c r="M13" s="72"/>
      <c r="N13" s="72"/>
      <c r="O13" s="72"/>
      <c r="P13" s="72"/>
    </row>
    <row r="14" spans="1:16">
      <c r="A14" s="35" t="s">
        <v>16</v>
      </c>
      <c r="B14" s="38">
        <v>0</v>
      </c>
      <c r="C14" s="38">
        <v>0</v>
      </c>
      <c r="D14" s="38">
        <v>0</v>
      </c>
      <c r="K14" s="72"/>
      <c r="L14" s="72"/>
      <c r="M14" s="72"/>
      <c r="N14" s="72"/>
      <c r="O14" s="72"/>
      <c r="P14" s="72"/>
    </row>
    <row r="15" spans="1:16">
      <c r="A15" s="36" t="s">
        <v>17</v>
      </c>
      <c r="B15" s="37">
        <v>0</v>
      </c>
      <c r="C15" s="37">
        <v>0</v>
      </c>
      <c r="D15" s="37">
        <v>0</v>
      </c>
      <c r="K15" s="72"/>
      <c r="L15" s="72"/>
      <c r="M15" s="72"/>
      <c r="N15" s="72"/>
      <c r="O15" s="72"/>
      <c r="P15" s="72"/>
    </row>
    <row r="16" spans="1:16">
      <c r="A16" s="35" t="s">
        <v>18</v>
      </c>
      <c r="B16" s="38">
        <v>0</v>
      </c>
      <c r="C16" s="38">
        <v>0</v>
      </c>
      <c r="D16" s="38">
        <v>0</v>
      </c>
      <c r="K16" s="72"/>
      <c r="L16" s="72"/>
      <c r="M16" s="72"/>
      <c r="N16" s="72"/>
      <c r="O16" s="72"/>
      <c r="P16" s="72"/>
    </row>
    <row r="17" spans="1:16" ht="15" thickBot="1">
      <c r="A17" s="40" t="s">
        <v>19</v>
      </c>
      <c r="B17" s="41">
        <v>0</v>
      </c>
      <c r="C17" s="41">
        <v>0</v>
      </c>
      <c r="D17" s="41">
        <v>0</v>
      </c>
      <c r="K17" s="72"/>
      <c r="L17" s="72"/>
      <c r="M17" s="72"/>
      <c r="N17" s="72"/>
      <c r="O17" s="72"/>
      <c r="P17" s="72"/>
    </row>
    <row r="18" spans="1:16" ht="15" thickTop="1">
      <c r="K18" s="72"/>
      <c r="L18" s="72"/>
      <c r="M18" s="72"/>
      <c r="N18" s="72"/>
      <c r="O18" s="72"/>
      <c r="P18" s="72"/>
    </row>
    <row r="19" spans="1:16" ht="15" thickBot="1">
      <c r="A19" s="32" t="s">
        <v>21</v>
      </c>
      <c r="B19" s="29"/>
      <c r="C19" s="29"/>
      <c r="D19" s="29"/>
      <c r="K19" s="72"/>
      <c r="L19" s="72"/>
      <c r="M19" s="72"/>
      <c r="N19" s="72"/>
      <c r="O19" s="72"/>
      <c r="P19" s="72"/>
    </row>
    <row r="20" spans="1:16" ht="30" thickTop="1" thickBot="1">
      <c r="A20" s="30" t="s">
        <v>0</v>
      </c>
      <c r="B20" s="31" t="s">
        <v>13</v>
      </c>
      <c r="C20" s="31" t="s">
        <v>13</v>
      </c>
      <c r="D20" s="31" t="s">
        <v>13</v>
      </c>
      <c r="K20" s="72"/>
      <c r="L20" s="72"/>
      <c r="M20" s="72"/>
      <c r="N20" s="72"/>
      <c r="O20" s="72"/>
      <c r="P20" s="72"/>
    </row>
    <row r="21" spans="1:16" ht="15" thickTop="1">
      <c r="A21" s="33" t="s">
        <v>14</v>
      </c>
      <c r="B21" s="34">
        <v>0</v>
      </c>
      <c r="C21" s="34">
        <v>0</v>
      </c>
      <c r="D21" s="34">
        <v>0</v>
      </c>
      <c r="K21" s="69" t="s">
        <v>14</v>
      </c>
      <c r="L21" s="69" t="s">
        <v>15</v>
      </c>
      <c r="M21" s="69" t="s">
        <v>16</v>
      </c>
      <c r="N21" s="69" t="s">
        <v>17</v>
      </c>
      <c r="O21" s="69" t="s">
        <v>18</v>
      </c>
      <c r="P21" s="69" t="s">
        <v>19</v>
      </c>
    </row>
    <row r="22" spans="1:16">
      <c r="A22" s="36" t="s">
        <v>15</v>
      </c>
      <c r="B22" s="37">
        <v>2.9399999999999999E-2</v>
      </c>
      <c r="C22" s="37">
        <v>0</v>
      </c>
      <c r="D22" s="37">
        <v>0</v>
      </c>
      <c r="K22" s="70">
        <v>0</v>
      </c>
      <c r="L22" s="70">
        <v>2.9399999999999999E-2</v>
      </c>
      <c r="M22" s="70">
        <v>8.2299999999999998E-2</v>
      </c>
      <c r="N22" s="70">
        <v>9.0800000000000006E-2</v>
      </c>
      <c r="O22" s="70">
        <v>3.2599999999999997E-2</v>
      </c>
      <c r="P22" s="70">
        <v>2.1899999999999999E-2</v>
      </c>
    </row>
    <row r="23" spans="1:16">
      <c r="A23" s="35" t="s">
        <v>16</v>
      </c>
      <c r="B23" s="38">
        <v>8.2299999999999998E-2</v>
      </c>
      <c r="C23" s="38">
        <v>4.7199999999999999E-2</v>
      </c>
      <c r="D23" s="38">
        <v>0</v>
      </c>
      <c r="K23" s="71">
        <v>0</v>
      </c>
      <c r="L23" s="71">
        <v>0</v>
      </c>
      <c r="M23" s="71">
        <v>4.7199999999999999E-2</v>
      </c>
      <c r="N23" s="71">
        <v>4.2700000000000002E-2</v>
      </c>
      <c r="O23" s="71">
        <v>7.8200000000000006E-2</v>
      </c>
      <c r="P23" s="71">
        <v>1.6E-2</v>
      </c>
    </row>
    <row r="24" spans="1:16">
      <c r="A24" s="36" t="s">
        <v>17</v>
      </c>
      <c r="B24" s="37">
        <v>9.0800000000000006E-2</v>
      </c>
      <c r="C24" s="37">
        <v>4.2700000000000002E-2</v>
      </c>
      <c r="D24" s="37">
        <v>0.125</v>
      </c>
      <c r="K24" s="70">
        <v>0</v>
      </c>
      <c r="L24" s="70">
        <v>0</v>
      </c>
      <c r="M24" s="70">
        <v>0</v>
      </c>
      <c r="N24" s="70">
        <v>0.125</v>
      </c>
      <c r="O24" s="70">
        <v>3.5499999999999997E-2</v>
      </c>
      <c r="P24" s="70">
        <v>0</v>
      </c>
    </row>
    <row r="25" spans="1:16">
      <c r="A25" s="35" t="s">
        <v>18</v>
      </c>
      <c r="B25" s="38">
        <v>3.2599999999999997E-2</v>
      </c>
      <c r="C25" s="38">
        <v>7.8200000000000006E-2</v>
      </c>
      <c r="D25" s="38">
        <v>3.5499999999999997E-2</v>
      </c>
      <c r="K25" s="72"/>
      <c r="L25" s="72"/>
      <c r="M25" s="72"/>
      <c r="N25" s="72"/>
      <c r="O25" s="72"/>
      <c r="P25" s="72"/>
    </row>
    <row r="26" spans="1:16" ht="15" thickBot="1">
      <c r="A26" s="40" t="s">
        <v>19</v>
      </c>
      <c r="B26" s="41">
        <v>2.1899999999999999E-2</v>
      </c>
      <c r="C26" s="41">
        <v>1.6E-2</v>
      </c>
      <c r="D26" s="41">
        <v>0</v>
      </c>
      <c r="K26" s="72"/>
      <c r="L26" s="72"/>
      <c r="M26" s="72"/>
      <c r="N26" s="72"/>
      <c r="O26" s="72"/>
      <c r="P26" s="72"/>
    </row>
    <row r="27" spans="1:16" ht="15" thickTop="1">
      <c r="K27" s="72"/>
      <c r="L27" s="72"/>
      <c r="M27" s="72"/>
      <c r="N27" s="72"/>
      <c r="O27" s="72"/>
      <c r="P27" s="72"/>
    </row>
    <row r="28" spans="1:16" ht="15" thickBot="1">
      <c r="A28" s="32" t="s">
        <v>22</v>
      </c>
      <c r="B28" s="29"/>
      <c r="C28" s="29"/>
      <c r="D28" s="29"/>
      <c r="K28" s="72"/>
      <c r="L28" s="72"/>
      <c r="M28" s="72"/>
      <c r="N28" s="72"/>
      <c r="O28" s="72"/>
      <c r="P28" s="72"/>
    </row>
    <row r="29" spans="1:16" ht="30" thickTop="1" thickBot="1">
      <c r="A29" s="30" t="s">
        <v>0</v>
      </c>
      <c r="B29" s="31" t="s">
        <v>13</v>
      </c>
      <c r="C29" s="31" t="s">
        <v>13</v>
      </c>
      <c r="D29" s="31" t="s">
        <v>13</v>
      </c>
      <c r="K29" s="72"/>
      <c r="L29" s="72"/>
      <c r="M29" s="72"/>
      <c r="N29" s="72"/>
      <c r="O29" s="72"/>
      <c r="P29" s="72"/>
    </row>
    <row r="30" spans="1:16" ht="15" thickTop="1">
      <c r="A30" s="33" t="s">
        <v>14</v>
      </c>
      <c r="B30" s="34">
        <v>0</v>
      </c>
      <c r="C30" s="34">
        <v>2.6900000000000001E-3</v>
      </c>
      <c r="D30" s="34">
        <v>5.96E-3</v>
      </c>
      <c r="K30" s="69" t="s">
        <v>14</v>
      </c>
      <c r="L30" s="69" t="s">
        <v>15</v>
      </c>
      <c r="M30" s="69" t="s">
        <v>16</v>
      </c>
      <c r="N30" s="69" t="s">
        <v>17</v>
      </c>
      <c r="O30" s="69" t="s">
        <v>18</v>
      </c>
      <c r="P30" s="69" t="s">
        <v>19</v>
      </c>
    </row>
    <row r="31" spans="1:16">
      <c r="A31" s="36" t="s">
        <v>15</v>
      </c>
      <c r="B31" s="37">
        <v>2.63E-3</v>
      </c>
      <c r="C31" s="37">
        <v>0</v>
      </c>
      <c r="D31" s="37">
        <v>4.8599999999999997E-3</v>
      </c>
      <c r="K31" s="70">
        <v>0</v>
      </c>
      <c r="L31" s="70">
        <v>2.63E-3</v>
      </c>
      <c r="M31" s="70">
        <v>0</v>
      </c>
      <c r="N31" s="70">
        <v>1.3500000000000001E-3</v>
      </c>
      <c r="O31" s="70">
        <v>3.5200000000000001E-3</v>
      </c>
      <c r="P31" s="70">
        <v>1.7099999999999999E-3</v>
      </c>
    </row>
    <row r="32" spans="1:16">
      <c r="A32" s="35" t="s">
        <v>16</v>
      </c>
      <c r="B32" s="38">
        <v>0</v>
      </c>
      <c r="C32" s="38">
        <v>0</v>
      </c>
      <c r="D32" s="38">
        <v>3.1199999999999999E-3</v>
      </c>
      <c r="K32" s="71">
        <v>2.6900000000000001E-3</v>
      </c>
      <c r="L32" s="71">
        <v>0</v>
      </c>
      <c r="M32" s="71">
        <v>0</v>
      </c>
      <c r="N32" s="71">
        <v>0</v>
      </c>
      <c r="O32" s="71">
        <v>0</v>
      </c>
      <c r="P32" s="71">
        <v>2.7000000000000001E-3</v>
      </c>
    </row>
    <row r="33" spans="1:16">
      <c r="A33" s="36" t="s">
        <v>17</v>
      </c>
      <c r="B33" s="37">
        <v>1.3500000000000001E-3</v>
      </c>
      <c r="C33" s="37">
        <v>0</v>
      </c>
      <c r="D33" s="37">
        <v>0</v>
      </c>
      <c r="K33" s="70">
        <v>5.96E-3</v>
      </c>
      <c r="L33" s="70">
        <v>4.8599999999999997E-3</v>
      </c>
      <c r="M33" s="70">
        <v>3.1199999999999999E-3</v>
      </c>
      <c r="N33" s="70">
        <v>0</v>
      </c>
      <c r="O33" s="70">
        <v>2.7200000000000002E-3</v>
      </c>
      <c r="P33" s="70">
        <v>4.5100000000000001E-3</v>
      </c>
    </row>
    <row r="34" spans="1:16">
      <c r="A34" s="35" t="s">
        <v>18</v>
      </c>
      <c r="B34" s="38">
        <v>3.5200000000000001E-3</v>
      </c>
      <c r="C34" s="38">
        <v>0</v>
      </c>
      <c r="D34" s="38">
        <v>2.7200000000000002E-3</v>
      </c>
      <c r="K34" s="72"/>
      <c r="L34" s="72"/>
      <c r="M34" s="72"/>
      <c r="N34" s="72"/>
      <c r="O34" s="72"/>
      <c r="P34" s="72"/>
    </row>
    <row r="35" spans="1:16" ht="15" thickBot="1">
      <c r="A35" s="40" t="s">
        <v>19</v>
      </c>
      <c r="B35" s="41">
        <v>1.7099999999999999E-3</v>
      </c>
      <c r="C35" s="41">
        <v>2.7000000000000001E-3</v>
      </c>
      <c r="D35" s="41">
        <v>4.5100000000000001E-3</v>
      </c>
      <c r="K35" s="72"/>
      <c r="L35" s="72"/>
      <c r="M35" s="72"/>
      <c r="N35" s="72"/>
      <c r="O35" s="72"/>
      <c r="P35" s="72"/>
    </row>
    <row r="36" spans="1:16" ht="15" thickTop="1">
      <c r="A36" s="5"/>
      <c r="C36" s="43"/>
      <c r="D36" s="44"/>
      <c r="K36" s="72"/>
      <c r="L36" s="72"/>
      <c r="M36" s="72"/>
      <c r="N36" s="72"/>
      <c r="O36" s="72"/>
      <c r="P36" s="72"/>
    </row>
    <row r="37" spans="1:16" ht="15" thickBot="1">
      <c r="A37" s="32" t="s">
        <v>23</v>
      </c>
      <c r="B37" s="29"/>
      <c r="C37" s="29"/>
      <c r="D37" s="29"/>
      <c r="K37" s="72"/>
      <c r="L37" s="72"/>
      <c r="M37" s="72"/>
      <c r="N37" s="72"/>
      <c r="O37" s="72"/>
      <c r="P37" s="72"/>
    </row>
    <row r="38" spans="1:16" ht="30" thickTop="1" thickBot="1">
      <c r="A38" s="30" t="s">
        <v>0</v>
      </c>
      <c r="B38" s="31" t="s">
        <v>13</v>
      </c>
      <c r="C38" s="31" t="s">
        <v>13</v>
      </c>
      <c r="D38" s="31" t="s">
        <v>13</v>
      </c>
      <c r="K38" s="72"/>
      <c r="L38" s="72"/>
      <c r="M38" s="72"/>
      <c r="N38" s="72"/>
      <c r="O38" s="72"/>
      <c r="P38" s="72"/>
    </row>
    <row r="39" spans="1:16" ht="15" thickTop="1">
      <c r="A39" s="33" t="s">
        <v>14</v>
      </c>
      <c r="B39" s="34">
        <v>0.79</v>
      </c>
      <c r="C39" s="34">
        <v>0.85899999999999999</v>
      </c>
      <c r="D39" s="34">
        <v>0.85899999999999999</v>
      </c>
      <c r="K39" s="72"/>
      <c r="L39" s="72"/>
      <c r="M39" s="72"/>
      <c r="N39" s="72"/>
      <c r="O39" s="72"/>
      <c r="P39" s="72"/>
    </row>
    <row r="40" spans="1:16">
      <c r="A40" s="36" t="s">
        <v>15</v>
      </c>
      <c r="B40" s="37">
        <v>0.88900000000000001</v>
      </c>
      <c r="C40" s="37">
        <v>0.90500000000000003</v>
      </c>
      <c r="D40" s="37">
        <v>0.95099999999999996</v>
      </c>
      <c r="K40" s="72"/>
      <c r="L40" s="72"/>
      <c r="M40" s="72"/>
      <c r="N40" s="72"/>
      <c r="O40" s="72"/>
      <c r="P40" s="72"/>
    </row>
    <row r="41" spans="1:16">
      <c r="A41" s="35" t="s">
        <v>16</v>
      </c>
      <c r="B41" s="38">
        <v>1.84</v>
      </c>
      <c r="C41" s="38">
        <v>1.1100000000000001</v>
      </c>
      <c r="D41" s="38">
        <v>1.07</v>
      </c>
      <c r="K41" s="72"/>
      <c r="L41" s="72"/>
      <c r="M41" s="72"/>
      <c r="N41" s="72"/>
      <c r="O41" s="72"/>
      <c r="P41" s="72"/>
    </row>
    <row r="42" spans="1:16">
      <c r="A42" s="36" t="s">
        <v>17</v>
      </c>
      <c r="B42" s="37">
        <v>0.70299999999999996</v>
      </c>
      <c r="C42" s="37">
        <v>0.94399999999999995</v>
      </c>
      <c r="D42" s="37">
        <v>0.75600000000000001</v>
      </c>
      <c r="K42" s="72"/>
      <c r="L42" s="72"/>
      <c r="M42" s="72"/>
      <c r="N42" s="72"/>
      <c r="O42" s="72"/>
      <c r="P42" s="72"/>
    </row>
    <row r="43" spans="1:16">
      <c r="A43" s="35" t="s">
        <v>18</v>
      </c>
      <c r="B43" s="38">
        <v>0.82399999999999995</v>
      </c>
      <c r="C43" s="38">
        <v>0.82299999999999995</v>
      </c>
      <c r="D43" s="38">
        <v>0.73799999999999999</v>
      </c>
      <c r="K43" s="73"/>
      <c r="L43" s="73"/>
      <c r="M43" s="73"/>
      <c r="N43" s="73"/>
      <c r="O43" s="73"/>
      <c r="P43" s="73"/>
    </row>
    <row r="44" spans="1:16" ht="28.8">
      <c r="A44" s="45" t="s">
        <v>24</v>
      </c>
      <c r="B44" s="37">
        <v>6.7400000000000002E-2</v>
      </c>
      <c r="C44" s="46"/>
      <c r="D44" s="37">
        <v>0.128</v>
      </c>
      <c r="K44" s="73"/>
      <c r="L44" s="73"/>
      <c r="M44" s="73"/>
      <c r="N44" s="73"/>
      <c r="O44" s="73"/>
      <c r="P44" s="73"/>
    </row>
    <row r="45" spans="1:16" ht="15" thickBot="1">
      <c r="A45" s="47" t="s">
        <v>19</v>
      </c>
      <c r="B45" s="39">
        <v>0.51700000000000002</v>
      </c>
      <c r="C45" s="39">
        <v>0.98199999999999998</v>
      </c>
      <c r="D45" s="39">
        <v>0.94799999999999995</v>
      </c>
      <c r="K45" s="73"/>
      <c r="L45" s="73"/>
      <c r="M45" s="73"/>
      <c r="N45" s="73"/>
      <c r="O45" s="73"/>
      <c r="P45" s="73"/>
    </row>
    <row r="46" spans="1:16" ht="15" thickTop="1">
      <c r="A46" s="5"/>
      <c r="C46" s="43"/>
      <c r="D46" s="43"/>
      <c r="K46" s="73"/>
      <c r="L46" s="73"/>
      <c r="M46" s="73"/>
      <c r="N46" s="73"/>
      <c r="O46" s="73"/>
      <c r="P46" s="73"/>
    </row>
    <row r="47" spans="1:16" ht="15" thickBot="1">
      <c r="A47" s="32" t="s">
        <v>25</v>
      </c>
      <c r="B47" s="29"/>
      <c r="C47" s="29"/>
      <c r="D47" s="29"/>
      <c r="K47" s="73"/>
      <c r="L47" s="73"/>
      <c r="M47" s="73"/>
      <c r="N47" s="73"/>
      <c r="O47" s="73"/>
      <c r="P47" s="73"/>
    </row>
    <row r="48" spans="1:16" ht="30" thickTop="1" thickBot="1">
      <c r="A48" s="30" t="s">
        <v>0</v>
      </c>
      <c r="B48" s="31" t="s">
        <v>13</v>
      </c>
      <c r="C48" s="31" t="s">
        <v>13</v>
      </c>
      <c r="D48" s="31" t="s">
        <v>13</v>
      </c>
      <c r="K48" s="73"/>
      <c r="L48" s="73"/>
      <c r="M48" s="73"/>
      <c r="N48" s="73"/>
      <c r="O48" s="73"/>
      <c r="P48" s="73"/>
    </row>
    <row r="49" spans="1:16" ht="15" thickTop="1">
      <c r="A49" s="42" t="s">
        <v>14</v>
      </c>
      <c r="B49" s="34">
        <v>0</v>
      </c>
      <c r="C49" s="34">
        <v>0</v>
      </c>
      <c r="D49" s="34">
        <v>0</v>
      </c>
      <c r="K49" s="73"/>
      <c r="L49" s="73"/>
      <c r="M49" s="73"/>
      <c r="N49" s="73"/>
      <c r="O49" s="73"/>
      <c r="P49" s="73"/>
    </row>
    <row r="50" spans="1:16">
      <c r="A50" s="36" t="s">
        <v>15</v>
      </c>
      <c r="B50" s="37">
        <v>0</v>
      </c>
      <c r="C50" s="37">
        <v>0</v>
      </c>
      <c r="D50" s="37">
        <v>0</v>
      </c>
      <c r="K50" s="73"/>
      <c r="L50" s="73"/>
      <c r="M50" s="73"/>
      <c r="N50" s="73"/>
      <c r="O50" s="73"/>
      <c r="P50" s="73"/>
    </row>
    <row r="51" spans="1:16">
      <c r="A51" s="35" t="s">
        <v>16</v>
      </c>
      <c r="B51" s="38">
        <v>0</v>
      </c>
      <c r="C51" s="38">
        <v>0</v>
      </c>
      <c r="D51" s="38">
        <v>0</v>
      </c>
      <c r="K51" s="73"/>
      <c r="L51" s="73"/>
      <c r="M51" s="73"/>
      <c r="N51" s="73"/>
      <c r="O51" s="73"/>
      <c r="P51" s="73"/>
    </row>
    <row r="52" spans="1:16">
      <c r="A52" s="36" t="s">
        <v>17</v>
      </c>
      <c r="B52" s="37">
        <v>0</v>
      </c>
      <c r="C52" s="37">
        <v>1.04E-2</v>
      </c>
      <c r="D52" s="37">
        <v>0</v>
      </c>
      <c r="K52" s="73"/>
      <c r="L52" s="73"/>
      <c r="M52" s="73"/>
      <c r="N52" s="73"/>
      <c r="O52" s="73"/>
      <c r="P52" s="73"/>
    </row>
    <row r="53" spans="1:16">
      <c r="A53" s="35" t="s">
        <v>18</v>
      </c>
      <c r="B53" s="38">
        <v>0</v>
      </c>
      <c r="C53" s="38">
        <v>0</v>
      </c>
      <c r="D53" s="38">
        <v>2.1000000000000001E-2</v>
      </c>
      <c r="K53" s="73"/>
      <c r="L53" s="73"/>
      <c r="M53" s="73"/>
      <c r="N53" s="73"/>
      <c r="O53" s="73"/>
      <c r="P53" s="73"/>
    </row>
    <row r="54" spans="1:16" ht="15" thickBot="1">
      <c r="A54" s="40" t="s">
        <v>19</v>
      </c>
      <c r="B54" s="41">
        <v>0</v>
      </c>
      <c r="C54" s="41">
        <v>0</v>
      </c>
      <c r="D54" s="41">
        <v>0</v>
      </c>
      <c r="K54" s="73"/>
      <c r="L54" s="73"/>
      <c r="M54" s="73"/>
      <c r="N54" s="73"/>
      <c r="O54" s="73"/>
      <c r="P54" s="73"/>
    </row>
    <row r="55" spans="1:16" ht="15" thickTop="1">
      <c r="A55" s="5"/>
      <c r="C55" s="43"/>
      <c r="D55" s="43"/>
      <c r="K55" s="73"/>
      <c r="L55" s="73"/>
      <c r="M55" s="73"/>
      <c r="N55" s="73"/>
      <c r="O55" s="73"/>
      <c r="P55" s="73"/>
    </row>
    <row r="56" spans="1:16" ht="15" thickBot="1">
      <c r="A56" s="32" t="s">
        <v>26</v>
      </c>
      <c r="B56" s="29"/>
      <c r="C56" s="29"/>
      <c r="D56" s="29"/>
      <c r="K56" s="73"/>
      <c r="L56" s="73"/>
      <c r="M56" s="73"/>
      <c r="N56" s="73"/>
      <c r="O56" s="73"/>
      <c r="P56" s="73"/>
    </row>
    <row r="57" spans="1:16" ht="30" thickTop="1" thickBot="1">
      <c r="A57" s="30" t="s">
        <v>0</v>
      </c>
      <c r="B57" s="31" t="s">
        <v>13</v>
      </c>
      <c r="C57" s="31" t="s">
        <v>13</v>
      </c>
      <c r="D57" s="31" t="s">
        <v>13</v>
      </c>
      <c r="K57" s="73"/>
      <c r="L57" s="73"/>
      <c r="M57" s="73"/>
      <c r="N57" s="73"/>
      <c r="O57" s="73"/>
      <c r="P57" s="73"/>
    </row>
    <row r="58" spans="1:16" ht="15" thickTop="1">
      <c r="A58" s="33" t="s">
        <v>14</v>
      </c>
      <c r="B58" s="34">
        <v>0</v>
      </c>
      <c r="C58" s="34">
        <v>0</v>
      </c>
      <c r="D58" s="34">
        <v>0</v>
      </c>
      <c r="K58" s="73"/>
      <c r="L58" s="73"/>
      <c r="M58" s="73"/>
      <c r="N58" s="73"/>
      <c r="O58" s="73"/>
      <c r="P58" s="73"/>
    </row>
    <row r="59" spans="1:16">
      <c r="A59" s="36" t="s">
        <v>15</v>
      </c>
      <c r="B59" s="37">
        <v>0</v>
      </c>
      <c r="C59" s="37">
        <v>5.5E-2</v>
      </c>
      <c r="D59" s="37">
        <v>4.7100000000000003E-2</v>
      </c>
      <c r="K59" s="73"/>
      <c r="L59" s="73"/>
      <c r="M59" s="73"/>
      <c r="N59" s="73"/>
      <c r="O59" s="73"/>
      <c r="P59" s="73"/>
    </row>
    <row r="60" spans="1:16">
      <c r="A60" s="35" t="s">
        <v>16</v>
      </c>
      <c r="B60" s="38">
        <v>0</v>
      </c>
      <c r="C60" s="38">
        <v>0</v>
      </c>
      <c r="D60" s="38">
        <v>0</v>
      </c>
      <c r="K60" s="73"/>
      <c r="L60" s="73"/>
      <c r="M60" s="73"/>
      <c r="N60" s="73"/>
      <c r="O60" s="73"/>
      <c r="P60" s="73"/>
    </row>
    <row r="61" spans="1:16">
      <c r="A61" s="36" t="s">
        <v>17</v>
      </c>
      <c r="B61" s="37">
        <v>0</v>
      </c>
      <c r="C61" s="37">
        <v>0</v>
      </c>
      <c r="D61" s="37">
        <v>5.5599999999999997E-2</v>
      </c>
      <c r="K61" s="73"/>
      <c r="L61" s="73"/>
      <c r="M61" s="73"/>
      <c r="N61" s="73"/>
      <c r="O61" s="73"/>
      <c r="P61" s="73"/>
    </row>
    <row r="62" spans="1:16">
      <c r="A62" s="35" t="s">
        <v>18</v>
      </c>
      <c r="B62" s="38">
        <v>0</v>
      </c>
      <c r="C62" s="38">
        <v>5.62E-2</v>
      </c>
      <c r="D62" s="38">
        <v>0</v>
      </c>
      <c r="K62" s="73"/>
      <c r="L62" s="73"/>
      <c r="M62" s="73"/>
      <c r="N62" s="73"/>
      <c r="O62" s="73"/>
      <c r="P62" s="73"/>
    </row>
    <row r="63" spans="1:16" ht="15" thickBot="1">
      <c r="A63" s="40" t="s">
        <v>19</v>
      </c>
      <c r="B63" s="41">
        <v>0</v>
      </c>
      <c r="C63" s="41">
        <v>0</v>
      </c>
      <c r="D63" s="41">
        <v>0</v>
      </c>
      <c r="K63" s="73"/>
      <c r="L63" s="73"/>
      <c r="M63" s="73"/>
      <c r="N63" s="73"/>
      <c r="O63" s="73"/>
      <c r="P63" s="73"/>
    </row>
    <row r="64" spans="1:16" ht="15" thickTop="1">
      <c r="A64" s="5"/>
      <c r="C64" s="43"/>
      <c r="D64" s="43"/>
      <c r="K64" s="73"/>
      <c r="L64" s="73"/>
      <c r="M64" s="73"/>
      <c r="N64" s="73"/>
      <c r="O64" s="73"/>
      <c r="P64" s="73"/>
    </row>
    <row r="65" spans="1:16" ht="15" thickBot="1">
      <c r="A65" s="32" t="s">
        <v>27</v>
      </c>
      <c r="B65" s="29"/>
      <c r="C65" s="29"/>
      <c r="D65" s="29"/>
      <c r="K65" s="73"/>
      <c r="L65" s="73"/>
      <c r="M65" s="73"/>
      <c r="N65" s="73"/>
      <c r="O65" s="73"/>
      <c r="P65" s="73"/>
    </row>
    <row r="66" spans="1:16" ht="30" thickTop="1" thickBot="1">
      <c r="A66" s="30" t="s">
        <v>0</v>
      </c>
      <c r="B66" s="31" t="s">
        <v>13</v>
      </c>
      <c r="C66" s="31" t="s">
        <v>13</v>
      </c>
      <c r="D66" s="31" t="s">
        <v>13</v>
      </c>
      <c r="K66" s="73"/>
      <c r="L66" s="73"/>
      <c r="M66" s="73"/>
      <c r="N66" s="73"/>
      <c r="O66" s="73"/>
      <c r="P66" s="73"/>
    </row>
    <row r="67" spans="1:16" ht="15" thickTop="1">
      <c r="A67" s="33" t="s">
        <v>14</v>
      </c>
      <c r="B67" s="34">
        <v>2.64</v>
      </c>
      <c r="C67" s="34">
        <v>3.14</v>
      </c>
      <c r="D67" s="34">
        <v>2.0699999999999998</v>
      </c>
      <c r="K67" s="73"/>
      <c r="L67" s="73"/>
      <c r="M67" s="73"/>
      <c r="N67" s="73"/>
      <c r="O67" s="73"/>
      <c r="P67" s="73"/>
    </row>
    <row r="68" spans="1:16">
      <c r="A68" s="36" t="s">
        <v>15</v>
      </c>
      <c r="B68" s="37">
        <v>2.95</v>
      </c>
      <c r="C68" s="37">
        <v>3.25</v>
      </c>
      <c r="D68" s="37">
        <v>2.88</v>
      </c>
      <c r="K68" s="73"/>
      <c r="L68" s="73"/>
      <c r="M68" s="73"/>
      <c r="N68" s="73"/>
      <c r="O68" s="73"/>
      <c r="P68" s="73"/>
    </row>
    <row r="69" spans="1:16">
      <c r="A69" s="35" t="s">
        <v>16</v>
      </c>
      <c r="B69" s="38">
        <v>2.82</v>
      </c>
      <c r="C69" s="38">
        <v>3.02</v>
      </c>
      <c r="D69" s="38">
        <v>2.15</v>
      </c>
      <c r="K69" s="73"/>
      <c r="L69" s="73"/>
      <c r="M69" s="73"/>
      <c r="N69" s="73"/>
      <c r="O69" s="73"/>
      <c r="P69" s="73"/>
    </row>
    <row r="70" spans="1:16">
      <c r="A70" s="36" t="s">
        <v>17</v>
      </c>
      <c r="B70" s="37">
        <v>2.62</v>
      </c>
      <c r="C70" s="37">
        <v>2.78</v>
      </c>
      <c r="D70" s="37">
        <v>2.3199999999999998</v>
      </c>
      <c r="K70" s="73"/>
      <c r="L70" s="73"/>
      <c r="M70" s="73"/>
      <c r="N70" s="73"/>
      <c r="O70" s="73"/>
      <c r="P70" s="73"/>
    </row>
    <row r="71" spans="1:16">
      <c r="A71" s="35" t="s">
        <v>18</v>
      </c>
      <c r="B71" s="38">
        <v>2.76</v>
      </c>
      <c r="C71" s="38">
        <v>3.13</v>
      </c>
      <c r="D71" s="38">
        <v>2.77</v>
      </c>
      <c r="K71" s="73"/>
      <c r="L71" s="73"/>
      <c r="M71" s="73"/>
      <c r="N71" s="73"/>
      <c r="O71" s="73"/>
      <c r="P71" s="73"/>
    </row>
    <row r="72" spans="1:16" ht="15" thickBot="1">
      <c r="A72" s="40" t="s">
        <v>19</v>
      </c>
      <c r="B72" s="41">
        <v>2.73</v>
      </c>
      <c r="C72" s="41">
        <v>3.17</v>
      </c>
      <c r="D72" s="41">
        <v>2.58</v>
      </c>
      <c r="K72" s="73"/>
      <c r="L72" s="73"/>
      <c r="M72" s="73"/>
      <c r="N72" s="73"/>
      <c r="O72" s="73"/>
      <c r="P72" s="73"/>
    </row>
    <row r="73" spans="1:16" ht="15" thickTop="1">
      <c r="A73" s="5"/>
      <c r="C73" s="43"/>
      <c r="D73" s="43"/>
      <c r="K73" s="73"/>
      <c r="L73" s="73"/>
      <c r="M73" s="73"/>
      <c r="N73" s="73"/>
      <c r="O73" s="73"/>
      <c r="P73" s="73"/>
    </row>
    <row r="74" spans="1:16" ht="15" thickBot="1">
      <c r="A74" s="32" t="s">
        <v>28</v>
      </c>
      <c r="B74" s="29"/>
      <c r="C74" s="29"/>
      <c r="D74" s="29"/>
      <c r="K74" s="73"/>
      <c r="L74" s="73"/>
      <c r="M74" s="73"/>
      <c r="N74" s="73"/>
      <c r="O74" s="73"/>
      <c r="P74" s="73"/>
    </row>
    <row r="75" spans="1:16" ht="30" thickTop="1" thickBot="1">
      <c r="A75" s="30" t="s">
        <v>0</v>
      </c>
      <c r="B75" s="31" t="s">
        <v>13</v>
      </c>
      <c r="C75" s="31" t="s">
        <v>13</v>
      </c>
      <c r="D75" s="31" t="s">
        <v>13</v>
      </c>
      <c r="K75" s="73"/>
      <c r="L75" s="73"/>
      <c r="M75" s="73"/>
      <c r="N75" s="73"/>
      <c r="O75" s="73"/>
      <c r="P75" s="73"/>
    </row>
    <row r="76" spans="1:16" ht="15" thickTop="1">
      <c r="A76" s="33" t="s">
        <v>14</v>
      </c>
      <c r="B76" s="34">
        <v>0</v>
      </c>
      <c r="C76" s="34">
        <v>0</v>
      </c>
      <c r="D76" s="34">
        <v>0</v>
      </c>
      <c r="K76" s="73"/>
      <c r="L76" s="73"/>
      <c r="M76" s="73"/>
      <c r="N76" s="73"/>
      <c r="O76" s="73"/>
      <c r="P76" s="73"/>
    </row>
    <row r="77" spans="1:16">
      <c r="A77" s="36" t="s">
        <v>15</v>
      </c>
      <c r="B77" s="37">
        <v>0</v>
      </c>
      <c r="C77" s="37">
        <v>0</v>
      </c>
      <c r="D77" s="37">
        <v>0</v>
      </c>
      <c r="K77" s="73"/>
      <c r="L77" s="73"/>
      <c r="M77" s="73"/>
      <c r="N77" s="73"/>
      <c r="O77" s="73"/>
      <c r="P77" s="73"/>
    </row>
    <row r="78" spans="1:16">
      <c r="A78" s="35" t="s">
        <v>16</v>
      </c>
      <c r="B78" s="38">
        <v>0</v>
      </c>
      <c r="C78" s="38">
        <v>0</v>
      </c>
      <c r="D78" s="38">
        <v>0</v>
      </c>
      <c r="K78" s="73"/>
      <c r="L78" s="73"/>
      <c r="M78" s="73"/>
      <c r="N78" s="73"/>
      <c r="O78" s="73"/>
      <c r="P78" s="73"/>
    </row>
    <row r="79" spans="1:16">
      <c r="A79" s="36" t="s">
        <v>17</v>
      </c>
      <c r="B79" s="37">
        <v>0</v>
      </c>
      <c r="C79" s="37">
        <v>0</v>
      </c>
      <c r="D79" s="37">
        <v>0</v>
      </c>
      <c r="K79" s="73"/>
      <c r="L79" s="73"/>
      <c r="M79" s="73"/>
      <c r="N79" s="73"/>
      <c r="O79" s="73"/>
      <c r="P79" s="73"/>
    </row>
    <row r="80" spans="1:16">
      <c r="A80" s="35" t="s">
        <v>18</v>
      </c>
      <c r="B80" s="38">
        <v>0</v>
      </c>
      <c r="C80" s="38">
        <v>0</v>
      </c>
      <c r="D80" s="38">
        <v>0</v>
      </c>
      <c r="K80" s="73"/>
      <c r="L80" s="73"/>
      <c r="M80" s="73"/>
      <c r="N80" s="73"/>
      <c r="O80" s="73"/>
      <c r="P80" s="73"/>
    </row>
    <row r="81" spans="1:16" ht="15" thickBot="1">
      <c r="A81" s="40" t="s">
        <v>19</v>
      </c>
      <c r="B81" s="41">
        <v>0</v>
      </c>
      <c r="C81" s="41">
        <v>0</v>
      </c>
      <c r="D81" s="41">
        <v>0</v>
      </c>
      <c r="K81" s="73"/>
      <c r="L81" s="73"/>
      <c r="M81" s="73"/>
      <c r="N81" s="73"/>
      <c r="O81" s="73"/>
      <c r="P81" s="73"/>
    </row>
    <row r="82" spans="1:16" ht="15" thickTop="1">
      <c r="A82" s="5"/>
      <c r="C82" s="43"/>
      <c r="D82" s="43"/>
      <c r="K82" s="73"/>
      <c r="L82" s="73"/>
      <c r="M82" s="73"/>
      <c r="N82" s="73"/>
      <c r="O82" s="73"/>
      <c r="P82" s="73"/>
    </row>
    <row r="83" spans="1:16">
      <c r="A83" s="5"/>
      <c r="C83" s="43"/>
      <c r="D83" s="43"/>
      <c r="K83" s="73"/>
      <c r="L83" s="73"/>
      <c r="M83" s="73"/>
      <c r="N83" s="73"/>
      <c r="O83" s="73"/>
      <c r="P83" s="73"/>
    </row>
    <row r="84" spans="1:16">
      <c r="A84" s="5"/>
      <c r="C84" s="43"/>
      <c r="D84" s="43"/>
      <c r="K84" s="73"/>
      <c r="L84" s="73"/>
      <c r="M84" s="73"/>
      <c r="N84" s="73"/>
      <c r="O84" s="73"/>
      <c r="P84" s="73"/>
    </row>
    <row r="85" spans="1:16">
      <c r="A85" s="5"/>
      <c r="C85" s="43"/>
      <c r="D85" s="43"/>
      <c r="K85" s="73"/>
      <c r="L85" s="73"/>
      <c r="M85" s="73"/>
      <c r="N85" s="73"/>
      <c r="O85" s="73"/>
      <c r="P85" s="73"/>
    </row>
    <row r="86" spans="1:16">
      <c r="A86" s="5"/>
      <c r="C86" s="43"/>
      <c r="D86" s="43"/>
      <c r="K86" s="73"/>
      <c r="L86" s="73"/>
      <c r="M86" s="73"/>
      <c r="N86" s="73"/>
      <c r="O86" s="73"/>
      <c r="P86" s="73"/>
    </row>
    <row r="87" spans="1:16">
      <c r="A87" s="5"/>
      <c r="C87" s="43"/>
      <c r="D87" s="43"/>
    </row>
    <row r="88" spans="1:16">
      <c r="A88" s="5"/>
      <c r="C88" s="43"/>
      <c r="D88" s="43"/>
    </row>
  </sheetData>
  <sheetProtection password="CB49" sheet="1" objects="1" scenarios="1"/>
  <pageMargins left="0.7" right="0.7" top="0.75" bottom="0.75" header="0.3" footer="0.3"/>
  <pageSetup paperSize="4" orientation="portrait" r:id="rId1"/>
  <headerFooter>
    <oddFooter>&amp;Lbackup for DT6-30&amp;RPage 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2014 data table 6-30</vt:lpstr>
      <vt:lpstr>backup info</vt:lpstr>
      <vt:lpstr>'2014 data table 6-30'!Print_Area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KENNETH L</dc:creator>
  <cp:lastModifiedBy>Karen Vangelas</cp:lastModifiedBy>
  <cp:lastPrinted>2015-08-11T19:49:17Z</cp:lastPrinted>
  <dcterms:created xsi:type="dcterms:W3CDTF">2011-04-19T20:18:29Z</dcterms:created>
  <dcterms:modified xsi:type="dcterms:W3CDTF">2015-08-11T19:50:04Z</dcterms:modified>
</cp:coreProperties>
</file>