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75" windowWidth="28665" windowHeight="12810"/>
  </bookViews>
  <sheets>
    <sheet name=" 2013 data table 6-18" sheetId="1" r:id="rId1"/>
  </sheets>
  <definedNames>
    <definedName name="_xlnm.Print_Area" localSheetId="0">' 2013 data table 6-18'!$A$2:$F$54</definedName>
    <definedName name="_xlnm.Print_Titles" localSheetId="0">' 2013 data table 6-18'!$5:$6</definedName>
  </definedNames>
  <calcPr calcId="145621"/>
</workbook>
</file>

<file path=xl/calcChain.xml><?xml version="1.0" encoding="utf-8"?>
<calcChain xmlns="http://schemas.openxmlformats.org/spreadsheetml/2006/main">
  <c r="E24" i="1" l="1"/>
  <c r="E21" i="1"/>
  <c r="D37" i="1"/>
  <c r="D39" i="1"/>
  <c r="C39" i="1"/>
  <c r="D38" i="1"/>
  <c r="C38" i="1"/>
  <c r="C37" i="1"/>
  <c r="E37" i="1" s="1"/>
  <c r="C12" i="1" s="1"/>
  <c r="B54" i="1"/>
  <c r="B9" i="1" s="1"/>
  <c r="B53" i="1"/>
  <c r="B52" i="1"/>
  <c r="C9" i="1" s="1"/>
  <c r="E22" i="1"/>
  <c r="E23" i="1"/>
  <c r="E30" i="1"/>
  <c r="E31" i="1"/>
  <c r="E29" i="1"/>
  <c r="E36" i="1"/>
  <c r="E28" i="1"/>
  <c r="E35" i="1"/>
  <c r="E27" i="1"/>
  <c r="E34" i="1"/>
  <c r="E26" i="1"/>
  <c r="E33" i="1"/>
  <c r="E25" i="1"/>
  <c r="E32" i="1"/>
  <c r="E39" i="1" l="1"/>
  <c r="B12" i="1" s="1"/>
  <c r="E38" i="1"/>
</calcChain>
</file>

<file path=xl/sharedStrings.xml><?xml version="1.0" encoding="utf-8"?>
<sst xmlns="http://schemas.openxmlformats.org/spreadsheetml/2006/main" count="60" uniqueCount="55">
  <si>
    <t>Source of Data</t>
  </si>
  <si>
    <t>Avg Conc</t>
  </si>
  <si>
    <t>Max. Sector</t>
  </si>
  <si>
    <t>Measured</t>
  </si>
  <si>
    <t>MAXDOSE-SR</t>
  </si>
  <si>
    <t xml:space="preserve">Toward </t>
  </si>
  <si>
    <t>Sector</t>
  </si>
  <si>
    <t>N</t>
  </si>
  <si>
    <t>NNW</t>
  </si>
  <si>
    <t>NW</t>
  </si>
  <si>
    <t>WNW</t>
  </si>
  <si>
    <t>W</t>
  </si>
  <si>
    <t>WSW</t>
  </si>
  <si>
    <t>SW</t>
  </si>
  <si>
    <t>SSW</t>
  </si>
  <si>
    <t>S</t>
  </si>
  <si>
    <t>SSE</t>
  </si>
  <si>
    <t>SE</t>
  </si>
  <si>
    <t>ESE</t>
  </si>
  <si>
    <t>E</t>
  </si>
  <si>
    <t>ENE</t>
  </si>
  <si>
    <t>NE</t>
  </si>
  <si>
    <t>NNE</t>
  </si>
  <si>
    <t>Maximum</t>
  </si>
  <si>
    <t>Minimum</t>
  </si>
  <si>
    <t>Allendale Gate</t>
  </si>
  <si>
    <t>Barnwell Gate</t>
  </si>
  <si>
    <t>D Area</t>
  </si>
  <si>
    <t>Darkhorse</t>
  </si>
  <si>
    <t>East Talatha</t>
  </si>
  <si>
    <t>Greenpond</t>
  </si>
  <si>
    <t>Highways 21 &amp; 167</t>
  </si>
  <si>
    <t>Jackson</t>
  </si>
  <si>
    <t>Patterson Mill Road</t>
  </si>
  <si>
    <t>Talatha Gate</t>
  </si>
  <si>
    <t>Distance</t>
  </si>
  <si>
    <t>m</t>
  </si>
  <si>
    <t>HTO Conc.</t>
  </si>
  <si>
    <t>61-m</t>
  </si>
  <si>
    <t xml:space="preserve">0-m </t>
  </si>
  <si>
    <t>Mean</t>
  </si>
  <si>
    <t>CAP88 Chi/Q and HTO Concentration Calculated from Chi/Q based on Curies Released:</t>
  </si>
  <si>
    <t>0-m Ci/yr</t>
  </si>
  <si>
    <t>61-m Ci/yr</t>
  </si>
  <si>
    <t>Calculated:</t>
  </si>
  <si>
    <t>2007-2011 Chi/Q</t>
  </si>
  <si>
    <t xml:space="preserve">  CAP88PC</t>
  </si>
  <si>
    <t>NOTE: (a) Measured HTO Concentration in Air at Site Perimeter (from Data Table 5-3)</t>
  </si>
  <si>
    <t>2014 Tritium in Air Concentration Comparison</t>
  </si>
  <si>
    <t>Data Table 6-18 Comparison of Measured vs. Calculated Tritium in Air Concentrations</t>
  </si>
  <si>
    <r>
      <t>pCi/m</t>
    </r>
    <r>
      <rPr>
        <b/>
        <vertAlign val="superscript"/>
        <sz val="10"/>
        <color theme="0"/>
        <rFont val="Arial"/>
        <family val="2"/>
      </rPr>
      <t>3</t>
    </r>
  </si>
  <si>
    <r>
      <t>sec/m</t>
    </r>
    <r>
      <rPr>
        <b/>
        <vertAlign val="superscript"/>
        <sz val="10"/>
        <color theme="0"/>
        <rFont val="Arial"/>
        <family val="2"/>
      </rPr>
      <t>3</t>
    </r>
  </si>
  <si>
    <r>
      <t>Location</t>
    </r>
    <r>
      <rPr>
        <b/>
        <vertAlign val="superscript"/>
        <sz val="11"/>
        <color theme="0"/>
        <rFont val="Calibri"/>
        <family val="2"/>
        <scheme val="minor"/>
      </rPr>
      <t>(a)</t>
    </r>
  </si>
  <si>
    <r>
      <t>Air (pCi/m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)</t>
    </r>
  </si>
  <si>
    <t>1 Printed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</si>
</sst>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E+00"/>
    <numFmt numFmtId="166" formatCode="0.000E+00"/>
  </numFmts>
  <fonts count="18">
    <font>
      <sz val="10"/>
      <name val="Arial"/>
    </font>
    <font>
      <sz val="10"/>
      <name val="Arial"/>
      <family val="2"/>
    </font>
    <font>
      <b/>
      <sz val="10"/>
      <name val="Geneva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.5"/>
      <name val="Times New Roman"/>
      <family val="1"/>
    </font>
    <font>
      <sz val="9.5"/>
      <name val="Times New Roman"/>
      <family val="1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0"/>
      <color theme="0"/>
      <name val="Geneva"/>
    </font>
    <font>
      <b/>
      <u/>
      <sz val="10"/>
      <color theme="0"/>
      <name val="Arial"/>
      <family val="2"/>
    </font>
    <font>
      <b/>
      <vertAlign val="superscript"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4" fillId="0" borderId="0" xfId="0" applyFont="1"/>
    <xf numFmtId="0" fontId="4" fillId="0" borderId="0" xfId="0" quotePrefix="1" applyFont="1"/>
    <xf numFmtId="0" fontId="0" fillId="0" borderId="0" xfId="0" applyAlignment="1">
      <alignment horizont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0" fontId="0" fillId="0" borderId="0" xfId="0" applyFill="1"/>
    <xf numFmtId="0" fontId="5" fillId="0" borderId="0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5" fillId="0" borderId="1" xfId="0" applyFont="1" applyFill="1" applyBorder="1"/>
    <xf numFmtId="164" fontId="1" fillId="0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center"/>
    </xf>
    <xf numFmtId="0" fontId="2" fillId="0" borderId="0" xfId="0" applyFont="1" applyFill="1" applyBorder="1"/>
    <xf numFmtId="11" fontId="5" fillId="0" borderId="0" xfId="0" applyNumberFormat="1" applyFon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16" fillId="0" borderId="0" xfId="0" applyFont="1" applyFill="1" applyBorder="1" applyAlignment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13" fillId="3" borderId="2" xfId="0" applyFont="1" applyFill="1" applyBorder="1"/>
    <xf numFmtId="0" fontId="13" fillId="3" borderId="3" xfId="0" applyFont="1" applyFill="1" applyBorder="1"/>
    <xf numFmtId="0" fontId="13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6" fillId="0" borderId="0" xfId="0" applyFont="1" applyFill="1" applyBorder="1"/>
    <xf numFmtId="164" fontId="0" fillId="0" borderId="0" xfId="0" applyNumberFormat="1" applyFill="1"/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1" fontId="5" fillId="0" borderId="1" xfId="0" applyNumberFormat="1" applyFont="1" applyFill="1" applyBorder="1" applyAlignment="1">
      <alignment horizontal="center"/>
    </xf>
    <xf numFmtId="11" fontId="5" fillId="2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zoomScale="90" zoomScaleNormal="90" workbookViewId="0">
      <selection activeCell="H8" sqref="H8"/>
    </sheetView>
  </sheetViews>
  <sheetFormatPr defaultRowHeight="12.75"/>
  <cols>
    <col min="1" max="1" width="16.28515625" customWidth="1"/>
    <col min="2" max="6" width="13.140625" customWidth="1"/>
    <col min="9" max="9" width="9.42578125" bestFit="1" customWidth="1"/>
  </cols>
  <sheetData>
    <row r="1" spans="1:8" ht="18.75">
      <c r="A1" s="51" t="s">
        <v>54</v>
      </c>
      <c r="B1" s="51"/>
      <c r="C1" s="51"/>
      <c r="D1" s="51"/>
      <c r="E1" s="51"/>
      <c r="F1" s="51"/>
    </row>
    <row r="2" spans="1:8" ht="15">
      <c r="A2" s="49" t="s">
        <v>47</v>
      </c>
      <c r="B2" s="49"/>
      <c r="C2" s="49"/>
      <c r="D2" s="49"/>
      <c r="E2" s="49"/>
      <c r="F2" s="49"/>
    </row>
    <row r="3" spans="1:8" ht="15">
      <c r="A3" s="49"/>
      <c r="B3" s="49"/>
      <c r="C3" s="49"/>
      <c r="D3" s="49"/>
      <c r="E3" s="49"/>
      <c r="F3" s="49"/>
    </row>
    <row r="4" spans="1:8" ht="15">
      <c r="A4" s="52" t="s">
        <v>49</v>
      </c>
      <c r="B4" s="52"/>
      <c r="C4" s="52"/>
      <c r="D4" s="52"/>
      <c r="E4" s="52"/>
      <c r="F4" s="52"/>
    </row>
    <row r="5" spans="1:8" ht="15">
      <c r="A5" s="52" t="s">
        <v>48</v>
      </c>
      <c r="B5" s="52"/>
      <c r="C5" s="52"/>
      <c r="D5" s="52"/>
      <c r="E5" s="52"/>
      <c r="F5" s="52"/>
    </row>
    <row r="6" spans="1:8" ht="11.25" customHeight="1">
      <c r="A6" s="53"/>
      <c r="B6" s="53"/>
      <c r="C6" s="53"/>
      <c r="D6" s="53"/>
      <c r="E6" s="53"/>
      <c r="F6" s="53"/>
    </row>
    <row r="7" spans="1:8" ht="14.25">
      <c r="A7" s="54" t="s">
        <v>0</v>
      </c>
      <c r="B7" s="50" t="s">
        <v>50</v>
      </c>
      <c r="C7" s="50"/>
      <c r="D7" s="13"/>
      <c r="E7" s="13"/>
      <c r="F7" s="13"/>
    </row>
    <row r="8" spans="1:8">
      <c r="A8" s="54"/>
      <c r="B8" s="15" t="s">
        <v>1</v>
      </c>
      <c r="C8" s="15" t="s">
        <v>2</v>
      </c>
      <c r="D8" s="13"/>
      <c r="E8" s="13"/>
      <c r="F8" s="13"/>
      <c r="G8" s="2"/>
    </row>
    <row r="9" spans="1:8">
      <c r="A9" s="16" t="s">
        <v>3</v>
      </c>
      <c r="B9" s="17">
        <f>B54</f>
        <v>4.6130000000000004</v>
      </c>
      <c r="C9" s="17">
        <f>B52</f>
        <v>6.64</v>
      </c>
      <c r="D9" s="9"/>
      <c r="E9" s="13"/>
      <c r="F9" s="13"/>
      <c r="H9" s="2"/>
    </row>
    <row r="10" spans="1:8">
      <c r="A10" s="18" t="s">
        <v>44</v>
      </c>
      <c r="B10" s="19"/>
      <c r="C10" s="19"/>
      <c r="D10" s="9"/>
      <c r="E10" s="13"/>
      <c r="F10" s="13"/>
    </row>
    <row r="11" spans="1:8">
      <c r="A11" s="20" t="s">
        <v>4</v>
      </c>
      <c r="B11" s="17">
        <v>10.9</v>
      </c>
      <c r="C11" s="17">
        <v>22.5</v>
      </c>
      <c r="D11" s="9"/>
      <c r="E11" s="13"/>
      <c r="F11" s="13"/>
      <c r="G11" s="3"/>
    </row>
    <row r="12" spans="1:8">
      <c r="A12" s="21" t="s">
        <v>46</v>
      </c>
      <c r="B12" s="22">
        <f>E39</f>
        <v>9.8504144073439868</v>
      </c>
      <c r="C12" s="22">
        <f>E37</f>
        <v>14.18040969051243</v>
      </c>
      <c r="D12" s="9"/>
      <c r="E12" s="13"/>
      <c r="F12" s="13"/>
    </row>
    <row r="13" spans="1:8">
      <c r="A13" s="9"/>
      <c r="B13" s="9"/>
      <c r="C13" s="9"/>
      <c r="D13" s="9"/>
      <c r="E13" s="9"/>
      <c r="F13" s="13"/>
      <c r="G13" s="13"/>
    </row>
    <row r="14" spans="1:8" ht="26.25" customHeight="1">
      <c r="A14" s="59" t="s">
        <v>41</v>
      </c>
      <c r="B14" s="59"/>
      <c r="C14" s="59"/>
      <c r="D14" s="59"/>
      <c r="E14" s="9"/>
      <c r="F14" s="13"/>
    </row>
    <row r="15" spans="1:8">
      <c r="A15" s="57">
        <v>235</v>
      </c>
      <c r="B15" s="57"/>
      <c r="C15" s="55" t="s">
        <v>42</v>
      </c>
      <c r="D15" s="55"/>
      <c r="E15" s="9"/>
      <c r="F15" s="13"/>
    </row>
    <row r="16" spans="1:8">
      <c r="A16" s="58">
        <v>27000</v>
      </c>
      <c r="B16" s="58"/>
      <c r="C16" s="56" t="s">
        <v>43</v>
      </c>
      <c r="D16" s="56"/>
      <c r="E16" s="9"/>
      <c r="F16" s="13"/>
    </row>
    <row r="17" spans="1:19">
      <c r="A17" s="24"/>
      <c r="B17" s="13"/>
      <c r="C17" s="23"/>
      <c r="D17" s="9"/>
      <c r="E17" s="9"/>
      <c r="F17" s="13"/>
    </row>
    <row r="18" spans="1:19" ht="13.5" customHeight="1">
      <c r="A18" s="48" t="s">
        <v>45</v>
      </c>
      <c r="B18" s="48"/>
      <c r="C18" s="48"/>
      <c r="D18" s="48"/>
      <c r="E18" s="48"/>
      <c r="F18" s="27"/>
    </row>
    <row r="19" spans="1:19">
      <c r="A19" s="36" t="s">
        <v>5</v>
      </c>
      <c r="B19" s="38" t="s">
        <v>35</v>
      </c>
      <c r="C19" s="38" t="s">
        <v>38</v>
      </c>
      <c r="D19" s="38" t="s">
        <v>39</v>
      </c>
      <c r="E19" s="39" t="s">
        <v>37</v>
      </c>
      <c r="F19" s="13"/>
      <c r="R19" s="1"/>
      <c r="S19" s="1"/>
    </row>
    <row r="20" spans="1:19" ht="14.25">
      <c r="A20" s="37" t="s">
        <v>6</v>
      </c>
      <c r="B20" s="40" t="s">
        <v>36</v>
      </c>
      <c r="C20" s="40" t="s">
        <v>51</v>
      </c>
      <c r="D20" s="40" t="s">
        <v>51</v>
      </c>
      <c r="E20" s="41" t="s">
        <v>50</v>
      </c>
      <c r="F20" s="13"/>
      <c r="R20" s="1"/>
      <c r="S20" s="1"/>
    </row>
    <row r="21" spans="1:19">
      <c r="A21" s="28" t="s">
        <v>7</v>
      </c>
      <c r="B21" s="29">
        <v>15621</v>
      </c>
      <c r="C21" s="30">
        <v>1.6350000000000001E-8</v>
      </c>
      <c r="D21" s="30">
        <v>2.4439999999999999E-8</v>
      </c>
      <c r="E21" s="31">
        <f>$A$16*C21*1000000000000/365/24/3600+$A$15*D21*1000000000000/365/24/3600</f>
        <v>14.18040969051243</v>
      </c>
      <c r="F21" s="13"/>
      <c r="H21" s="8"/>
      <c r="I21" s="7"/>
      <c r="J21" s="5"/>
      <c r="K21" s="6"/>
      <c r="L21" s="6"/>
      <c r="Q21" s="4"/>
      <c r="R21" s="1"/>
      <c r="S21" s="1"/>
    </row>
    <row r="22" spans="1:19">
      <c r="A22" s="32" t="s">
        <v>8</v>
      </c>
      <c r="B22" s="33">
        <v>15032</v>
      </c>
      <c r="C22" s="34">
        <v>1.221E-8</v>
      </c>
      <c r="D22" s="34">
        <v>1.8769999999999999E-8</v>
      </c>
      <c r="E22" s="22">
        <f t="shared" ref="E22:E39" si="0">$A$16*C22*1000000000000/365/24/3600+$A$15*D22*1000000000000/365/24/3600</f>
        <v>10.593637430238457</v>
      </c>
      <c r="F22" s="13"/>
      <c r="H22" s="8"/>
      <c r="I22" s="11"/>
      <c r="J22" s="5"/>
      <c r="K22" s="6"/>
      <c r="L22" s="6"/>
      <c r="Q22" s="4"/>
      <c r="R22" s="1"/>
      <c r="S22" s="1"/>
    </row>
    <row r="23" spans="1:19">
      <c r="A23" s="28" t="s">
        <v>9</v>
      </c>
      <c r="B23" s="29">
        <v>14470</v>
      </c>
      <c r="C23" s="30">
        <v>9.8419999999999997E-9</v>
      </c>
      <c r="D23" s="30">
        <v>1.455E-8</v>
      </c>
      <c r="E23" s="31">
        <f t="shared" si="0"/>
        <v>8.5347935692541856</v>
      </c>
      <c r="F23" s="13"/>
      <c r="H23" s="8"/>
      <c r="I23" s="11"/>
      <c r="J23" s="5"/>
      <c r="K23" s="6"/>
      <c r="L23" s="6"/>
      <c r="Q23" s="4"/>
      <c r="R23" s="1"/>
      <c r="S23" s="1"/>
    </row>
    <row r="24" spans="1:19">
      <c r="A24" s="32" t="s">
        <v>10</v>
      </c>
      <c r="B24" s="33">
        <v>13684</v>
      </c>
      <c r="C24" s="34">
        <v>9.4319999999999997E-9</v>
      </c>
      <c r="D24" s="34">
        <v>1.3529999999999999E-8</v>
      </c>
      <c r="E24" s="22">
        <f t="shared" si="0"/>
        <v>8.1761653348554031</v>
      </c>
      <c r="F24" s="13"/>
      <c r="H24" s="8"/>
      <c r="I24" s="11"/>
      <c r="J24" s="5"/>
      <c r="K24" s="6"/>
      <c r="L24" s="6"/>
      <c r="Q24" s="4"/>
      <c r="R24" s="1"/>
      <c r="S24" s="1"/>
    </row>
    <row r="25" spans="1:19">
      <c r="A25" s="28" t="s">
        <v>11</v>
      </c>
      <c r="B25" s="29">
        <v>13880</v>
      </c>
      <c r="C25" s="30">
        <v>1.043E-8</v>
      </c>
      <c r="D25" s="30">
        <v>1.378E-8</v>
      </c>
      <c r="E25" s="31">
        <f t="shared" si="0"/>
        <v>9.0324803399289699</v>
      </c>
      <c r="F25" s="13"/>
      <c r="H25" s="8"/>
      <c r="I25" s="11"/>
      <c r="J25" s="5"/>
      <c r="K25" s="6"/>
      <c r="L25" s="6"/>
      <c r="Q25" s="4"/>
      <c r="R25" s="1"/>
      <c r="S25" s="1"/>
    </row>
    <row r="26" spans="1:19">
      <c r="A26" s="32" t="s">
        <v>12</v>
      </c>
      <c r="B26" s="33">
        <v>15341</v>
      </c>
      <c r="C26" s="34">
        <v>1.247E-8</v>
      </c>
      <c r="D26" s="34">
        <v>1.637E-8</v>
      </c>
      <c r="E26" s="22">
        <f t="shared" si="0"/>
        <v>10.798355847285642</v>
      </c>
      <c r="F26" s="13"/>
      <c r="H26" s="8"/>
      <c r="I26" s="11"/>
      <c r="J26" s="5"/>
      <c r="K26" s="6"/>
      <c r="L26" s="6"/>
      <c r="Q26" s="4"/>
      <c r="R26" s="1"/>
      <c r="S26" s="1"/>
    </row>
    <row r="27" spans="1:19">
      <c r="A27" s="28" t="s">
        <v>13</v>
      </c>
      <c r="B27" s="29">
        <v>15944</v>
      </c>
      <c r="C27" s="30">
        <v>1.473E-8</v>
      </c>
      <c r="D27" s="30">
        <v>2.0879999999999999E-8</v>
      </c>
      <c r="E27" s="31">
        <f t="shared" si="0"/>
        <v>12.766894977168949</v>
      </c>
      <c r="F27" s="13"/>
      <c r="H27" s="8"/>
      <c r="I27" s="11"/>
      <c r="J27" s="5"/>
      <c r="K27" s="6"/>
      <c r="L27" s="6"/>
      <c r="Q27" s="4"/>
      <c r="R27" s="1"/>
      <c r="S27" s="1"/>
    </row>
    <row r="28" spans="1:19">
      <c r="A28" s="32" t="s">
        <v>14</v>
      </c>
      <c r="B28" s="33">
        <v>16759</v>
      </c>
      <c r="C28" s="34">
        <v>8.9440000000000005E-9</v>
      </c>
      <c r="D28" s="34">
        <v>1.386E-8</v>
      </c>
      <c r="E28" s="22">
        <f t="shared" si="0"/>
        <v>7.7608162100456628</v>
      </c>
      <c r="F28" s="13"/>
      <c r="H28" s="8"/>
      <c r="I28" s="11"/>
      <c r="J28" s="5"/>
      <c r="K28" s="6"/>
      <c r="L28" s="6"/>
      <c r="Q28" s="4"/>
      <c r="R28" s="1"/>
      <c r="S28" s="1"/>
    </row>
    <row r="29" spans="1:19">
      <c r="A29" s="28" t="s">
        <v>15</v>
      </c>
      <c r="B29" s="29">
        <v>15034</v>
      </c>
      <c r="C29" s="30">
        <v>6.5810000000000003E-9</v>
      </c>
      <c r="D29" s="30">
        <v>1.0600000000000001E-8</v>
      </c>
      <c r="E29" s="31">
        <f t="shared" si="0"/>
        <v>5.713406900050737</v>
      </c>
      <c r="F29" s="13"/>
      <c r="H29" s="8"/>
      <c r="I29" s="11"/>
      <c r="J29" s="5"/>
      <c r="K29" s="6"/>
      <c r="L29" s="6"/>
      <c r="Q29" s="4"/>
      <c r="R29" s="1"/>
      <c r="S29" s="1"/>
    </row>
    <row r="30" spans="1:19">
      <c r="A30" s="32" t="s">
        <v>16</v>
      </c>
      <c r="B30" s="33">
        <v>15030</v>
      </c>
      <c r="C30" s="34">
        <v>6.1710000000000003E-9</v>
      </c>
      <c r="D30" s="34">
        <v>1.035E-8</v>
      </c>
      <c r="E30" s="22">
        <f t="shared" si="0"/>
        <v>5.3605165525114158</v>
      </c>
      <c r="F30" s="13"/>
      <c r="H30" s="8"/>
      <c r="I30" s="11"/>
      <c r="J30" s="5"/>
      <c r="K30" s="6"/>
      <c r="L30" s="6"/>
      <c r="Q30" s="4"/>
      <c r="R30" s="1"/>
      <c r="S30" s="1"/>
    </row>
    <row r="31" spans="1:19">
      <c r="A31" s="28" t="s">
        <v>17</v>
      </c>
      <c r="B31" s="29">
        <v>15032</v>
      </c>
      <c r="C31" s="30">
        <v>7.4369999999999999E-9</v>
      </c>
      <c r="D31" s="30">
        <v>1.1539999999999999E-8</v>
      </c>
      <c r="E31" s="31">
        <f t="shared" si="0"/>
        <v>6.4532883054287167</v>
      </c>
      <c r="F31" s="13"/>
      <c r="H31" s="8"/>
      <c r="I31" s="11"/>
      <c r="J31" s="5"/>
      <c r="K31" s="6"/>
      <c r="L31" s="6"/>
      <c r="Q31" s="4"/>
      <c r="R31" s="1"/>
      <c r="S31" s="1"/>
    </row>
    <row r="32" spans="1:19">
      <c r="A32" s="32" t="s">
        <v>18</v>
      </c>
      <c r="B32" s="33">
        <v>15302</v>
      </c>
      <c r="C32" s="34">
        <v>1.105E-8</v>
      </c>
      <c r="D32" s="34">
        <v>1.5729999999999999E-8</v>
      </c>
      <c r="E32" s="22">
        <f t="shared" si="0"/>
        <v>9.5778332699137501</v>
      </c>
      <c r="F32" s="13"/>
      <c r="H32" s="8"/>
      <c r="I32" s="11"/>
      <c r="J32" s="5"/>
      <c r="K32" s="6"/>
      <c r="L32" s="6"/>
      <c r="Q32" s="4"/>
      <c r="R32" s="1"/>
      <c r="S32" s="1"/>
    </row>
    <row r="33" spans="1:19">
      <c r="A33" s="28" t="s">
        <v>19</v>
      </c>
      <c r="B33" s="29">
        <v>13013</v>
      </c>
      <c r="C33" s="30">
        <v>1.269E-8</v>
      </c>
      <c r="D33" s="30">
        <v>1.7730000000000001E-8</v>
      </c>
      <c r="E33" s="31">
        <f t="shared" si="0"/>
        <v>10.996846461187214</v>
      </c>
      <c r="F33" s="13"/>
      <c r="H33" s="8"/>
      <c r="I33" s="11"/>
      <c r="J33" s="5"/>
      <c r="K33" s="6"/>
      <c r="L33" s="6"/>
      <c r="Q33" s="4"/>
      <c r="R33" s="1"/>
      <c r="S33" s="1"/>
    </row>
    <row r="34" spans="1:19">
      <c r="A34" s="32" t="s">
        <v>20</v>
      </c>
      <c r="B34" s="33">
        <v>15985</v>
      </c>
      <c r="C34" s="34">
        <v>1.4160000000000001E-8</v>
      </c>
      <c r="D34" s="34">
        <v>2.0479999999999999E-8</v>
      </c>
      <c r="E34" s="22">
        <f t="shared" si="0"/>
        <v>12.275900558092339</v>
      </c>
      <c r="F34" s="13"/>
      <c r="H34" s="8"/>
      <c r="I34" s="11"/>
      <c r="J34" s="5"/>
      <c r="K34" s="6"/>
      <c r="L34" s="6"/>
      <c r="Q34" s="4"/>
      <c r="R34" s="1"/>
      <c r="S34" s="1"/>
    </row>
    <row r="35" spans="1:19">
      <c r="A35" s="28" t="s">
        <v>21</v>
      </c>
      <c r="B35" s="29">
        <v>17202</v>
      </c>
      <c r="C35" s="30">
        <v>1.424E-8</v>
      </c>
      <c r="D35" s="30">
        <v>2.1109999999999998E-8</v>
      </c>
      <c r="E35" s="31">
        <f t="shared" si="0"/>
        <v>12.349088343480467</v>
      </c>
      <c r="F35" s="13"/>
      <c r="H35" s="8"/>
      <c r="I35" s="11"/>
      <c r="J35" s="5"/>
      <c r="K35" s="6"/>
      <c r="L35" s="6"/>
      <c r="Q35" s="4"/>
      <c r="R35" s="1"/>
      <c r="S35" s="1"/>
    </row>
    <row r="36" spans="1:19">
      <c r="A36" s="32" t="s">
        <v>22</v>
      </c>
      <c r="B36" s="33">
        <v>16082</v>
      </c>
      <c r="C36" s="34">
        <v>1.5020000000000001E-8</v>
      </c>
      <c r="D36" s="34">
        <v>2.37E-8</v>
      </c>
      <c r="E36" s="22">
        <f t="shared" si="0"/>
        <v>13.036196727549468</v>
      </c>
      <c r="F36" s="13"/>
      <c r="H36" s="8"/>
      <c r="I36" s="11"/>
      <c r="J36" s="5"/>
      <c r="K36" s="6"/>
      <c r="L36" s="6"/>
      <c r="Q36" s="4"/>
      <c r="R36" s="1"/>
      <c r="S36" s="1"/>
    </row>
    <row r="37" spans="1:19">
      <c r="A37" s="28" t="s">
        <v>23</v>
      </c>
      <c r="B37" s="29"/>
      <c r="C37" s="30">
        <f>MAX(C21:C36)</f>
        <v>1.6350000000000001E-8</v>
      </c>
      <c r="D37" s="30">
        <f>MAX(D21:D36)</f>
        <v>2.4439999999999999E-8</v>
      </c>
      <c r="E37" s="31">
        <f>$A$16*C37*1000000000000/365/24/3600+$A$15*D37*1000000000000/365/24/3600</f>
        <v>14.18040969051243</v>
      </c>
      <c r="F37" s="13"/>
      <c r="I37" s="12"/>
      <c r="R37" s="1"/>
      <c r="S37" s="1"/>
    </row>
    <row r="38" spans="1:19">
      <c r="A38" s="32" t="s">
        <v>24</v>
      </c>
      <c r="B38" s="33"/>
      <c r="C38" s="34">
        <f>MIN(C21:C36)</f>
        <v>6.1710000000000003E-9</v>
      </c>
      <c r="D38" s="34">
        <f>MIN(D21:D36)</f>
        <v>1.035E-8</v>
      </c>
      <c r="E38" s="22">
        <f t="shared" si="0"/>
        <v>5.3605165525114158</v>
      </c>
      <c r="F38" s="13"/>
      <c r="R38" s="1"/>
      <c r="S38" s="1"/>
    </row>
    <row r="39" spans="1:19">
      <c r="A39" s="28" t="s">
        <v>40</v>
      </c>
      <c r="B39" s="35"/>
      <c r="C39" s="30">
        <f>AVERAGE(C21:C36)</f>
        <v>1.13598125E-8</v>
      </c>
      <c r="D39" s="30">
        <f>AVERAGE(D21:D36)</f>
        <v>1.671375E-8</v>
      </c>
      <c r="E39" s="31">
        <f t="shared" si="0"/>
        <v>9.8504144073439868</v>
      </c>
      <c r="F39" s="13"/>
    </row>
    <row r="40" spans="1:19">
      <c r="A40" s="9"/>
      <c r="B40" s="26"/>
      <c r="C40" s="25"/>
      <c r="D40" s="25"/>
      <c r="E40" s="10"/>
      <c r="F40" s="13"/>
    </row>
    <row r="41" spans="1:19" ht="17.25">
      <c r="A41" s="44" t="s">
        <v>52</v>
      </c>
      <c r="B41" s="45" t="s">
        <v>53</v>
      </c>
      <c r="C41" s="14"/>
      <c r="D41" s="9"/>
      <c r="E41" s="9"/>
      <c r="F41" s="13"/>
      <c r="G41" s="13"/>
      <c r="H41" s="13"/>
      <c r="I41" s="13"/>
      <c r="J41" s="13"/>
    </row>
    <row r="42" spans="1:19">
      <c r="A42" s="28" t="s">
        <v>25</v>
      </c>
      <c r="B42" s="31">
        <v>2.98</v>
      </c>
      <c r="C42" s="9"/>
      <c r="D42" s="9"/>
      <c r="E42" s="13"/>
      <c r="F42" s="13"/>
      <c r="G42" s="13"/>
      <c r="H42" s="13"/>
      <c r="I42" s="13"/>
    </row>
    <row r="43" spans="1:19">
      <c r="A43" s="32" t="s">
        <v>26</v>
      </c>
      <c r="B43" s="22">
        <v>5.04</v>
      </c>
      <c r="C43" s="9"/>
      <c r="D43" s="9"/>
      <c r="E43" s="13"/>
      <c r="F43" s="13"/>
      <c r="G43" s="13"/>
      <c r="H43" s="13"/>
      <c r="I43" s="13"/>
    </row>
    <row r="44" spans="1:19">
      <c r="A44" s="28" t="s">
        <v>27</v>
      </c>
      <c r="B44" s="31">
        <v>6.64</v>
      </c>
      <c r="C44" s="42"/>
      <c r="D44" s="9"/>
      <c r="E44" s="13"/>
      <c r="F44" s="13"/>
      <c r="G44" s="13"/>
      <c r="H44" s="13"/>
      <c r="I44" s="13"/>
    </row>
    <row r="45" spans="1:19">
      <c r="A45" s="32" t="s">
        <v>28</v>
      </c>
      <c r="B45" s="22">
        <v>5.2</v>
      </c>
      <c r="C45" s="9"/>
      <c r="D45" s="9"/>
      <c r="E45" s="13"/>
      <c r="F45" s="13"/>
      <c r="G45" s="13"/>
      <c r="H45" s="13"/>
      <c r="I45" s="13"/>
    </row>
    <row r="46" spans="1:19">
      <c r="A46" s="28" t="s">
        <v>29</v>
      </c>
      <c r="B46" s="31">
        <v>5.19</v>
      </c>
      <c r="C46" s="9"/>
      <c r="D46" s="9"/>
      <c r="E46" s="13"/>
      <c r="F46" s="13"/>
      <c r="G46" s="13"/>
      <c r="H46" s="13"/>
      <c r="I46" s="13"/>
    </row>
    <row r="47" spans="1:19">
      <c r="A47" s="32" t="s">
        <v>30</v>
      </c>
      <c r="B47" s="22">
        <v>5.0199999999999996</v>
      </c>
      <c r="C47" s="9"/>
      <c r="D47" s="9"/>
      <c r="E47" s="13"/>
      <c r="F47" s="13"/>
      <c r="G47" s="13"/>
      <c r="H47" s="13"/>
      <c r="I47" s="13"/>
    </row>
    <row r="48" spans="1:19">
      <c r="A48" s="28" t="s">
        <v>31</v>
      </c>
      <c r="B48" s="31">
        <v>3.49</v>
      </c>
      <c r="C48" s="9"/>
      <c r="D48" s="9"/>
      <c r="E48" s="13"/>
      <c r="F48" s="13"/>
      <c r="G48" s="13"/>
      <c r="H48" s="13"/>
      <c r="I48" s="13"/>
    </row>
    <row r="49" spans="1:10">
      <c r="A49" s="32" t="s">
        <v>32</v>
      </c>
      <c r="B49" s="22">
        <v>4.3099999999999996</v>
      </c>
      <c r="C49" s="9"/>
      <c r="D49" s="9"/>
      <c r="E49" s="13"/>
      <c r="F49" s="13"/>
      <c r="G49" s="13"/>
      <c r="H49" s="13"/>
      <c r="I49" s="13"/>
    </row>
    <row r="50" spans="1:10">
      <c r="A50" s="28" t="s">
        <v>33</v>
      </c>
      <c r="B50" s="31">
        <v>3.8</v>
      </c>
      <c r="C50" s="9"/>
      <c r="D50" s="9"/>
      <c r="E50" s="13"/>
      <c r="F50" s="13"/>
      <c r="G50" s="13"/>
      <c r="H50" s="13"/>
      <c r="I50" s="13"/>
    </row>
    <row r="51" spans="1:10">
      <c r="A51" s="32" t="s">
        <v>34</v>
      </c>
      <c r="B51" s="22">
        <v>4.46</v>
      </c>
      <c r="C51" s="9"/>
      <c r="D51" s="9"/>
      <c r="E51" s="13"/>
      <c r="F51" s="13"/>
      <c r="G51" s="13"/>
      <c r="H51" s="13"/>
      <c r="I51" s="13"/>
    </row>
    <row r="52" spans="1:10">
      <c r="A52" s="16" t="s">
        <v>23</v>
      </c>
      <c r="B52" s="46">
        <f>MAX(B42:B51)</f>
        <v>6.64</v>
      </c>
      <c r="C52" s="9"/>
      <c r="D52" s="9"/>
      <c r="E52" s="13"/>
      <c r="F52" s="13"/>
      <c r="G52" s="13"/>
      <c r="H52" s="13"/>
      <c r="I52" s="13"/>
    </row>
    <row r="53" spans="1:10">
      <c r="A53" s="18" t="s">
        <v>24</v>
      </c>
      <c r="B53" s="47">
        <f>MIN(B42:B51)</f>
        <v>2.98</v>
      </c>
      <c r="C53" s="9"/>
      <c r="D53" s="9"/>
      <c r="E53" s="13"/>
      <c r="F53" s="13"/>
      <c r="G53" s="13"/>
      <c r="H53" s="13"/>
      <c r="I53" s="13"/>
    </row>
    <row r="54" spans="1:10">
      <c r="A54" s="16" t="s">
        <v>40</v>
      </c>
      <c r="B54" s="46">
        <f>AVERAGE(B42:B51)</f>
        <v>4.6130000000000004</v>
      </c>
      <c r="C54" s="9"/>
      <c r="D54" s="9"/>
      <c r="E54" s="13"/>
      <c r="F54" s="13"/>
      <c r="G54" s="13"/>
      <c r="H54" s="13"/>
      <c r="I54" s="13"/>
    </row>
    <row r="55" spans="1:10">
      <c r="A55" s="13"/>
      <c r="B55" s="13"/>
      <c r="C55" s="43"/>
      <c r="D55" s="13"/>
      <c r="E55" s="13"/>
      <c r="F55" s="13"/>
      <c r="G55" s="13"/>
      <c r="H55" s="13"/>
      <c r="I55" s="13"/>
      <c r="J55" s="13"/>
    </row>
  </sheetData>
  <sheetProtection password="CB49" sheet="1" objects="1" scenarios="1"/>
  <mergeCells count="14">
    <mergeCell ref="A18:E18"/>
    <mergeCell ref="A2:F2"/>
    <mergeCell ref="B7:C7"/>
    <mergeCell ref="A1:F1"/>
    <mergeCell ref="A3:F3"/>
    <mergeCell ref="A4:F4"/>
    <mergeCell ref="A5:F5"/>
    <mergeCell ref="A6:F6"/>
    <mergeCell ref="A7:A8"/>
    <mergeCell ref="C15:D15"/>
    <mergeCell ref="C16:D16"/>
    <mergeCell ref="A15:B15"/>
    <mergeCell ref="A16:B16"/>
    <mergeCell ref="A14:D14"/>
  </mergeCells>
  <phoneticPr fontId="0" type="noConversion"/>
  <printOptions horizontalCentered="1"/>
  <pageMargins left="0.75" right="0.75" top="1" bottom="1" header="0.5" footer="0.5"/>
  <pageSetup scale="90" orientation="portrait" horizontalDpi="300" verticalDpi="300" r:id="rId1"/>
  <headerFooter alignWithMargins="0">
    <oddFooter>&amp;LData Section&amp;RPage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2013 data table 6-18</vt:lpstr>
      <vt:lpstr>' 2013 data table 6-18'!Print_Area</vt:lpstr>
      <vt:lpstr>' 2013 data table 6-18'!Print_Titles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l2718</dc:creator>
  <cp:lastModifiedBy>HALL, GARRETT J</cp:lastModifiedBy>
  <cp:lastPrinted>2015-07-21T19:49:07Z</cp:lastPrinted>
  <dcterms:created xsi:type="dcterms:W3CDTF">2004-03-15T16:50:39Z</dcterms:created>
  <dcterms:modified xsi:type="dcterms:W3CDTF">2015-07-21T19:51:30Z</dcterms:modified>
</cp:coreProperties>
</file>