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60" windowWidth="12960" windowHeight="14925"/>
  </bookViews>
  <sheets>
    <sheet name=" 2013 data table 6-18" sheetId="1" r:id="rId1"/>
  </sheets>
  <calcPr calcId="145621"/>
</workbook>
</file>

<file path=xl/calcChain.xml><?xml version="1.0" encoding="utf-8"?>
<calcChain xmlns="http://schemas.openxmlformats.org/spreadsheetml/2006/main">
  <c r="D34" i="1" l="1"/>
  <c r="D36" i="1"/>
  <c r="C36" i="1"/>
  <c r="D35" i="1"/>
  <c r="C35" i="1"/>
  <c r="E35" i="1"/>
  <c r="C34" i="1"/>
  <c r="E34" i="1"/>
  <c r="D9" i="1"/>
  <c r="E18" i="1"/>
  <c r="C53" i="1"/>
  <c r="C6" i="1"/>
  <c r="C52" i="1"/>
  <c r="C51" i="1"/>
  <c r="D6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6" i="1"/>
  <c r="C9" i="1"/>
</calcChain>
</file>

<file path=xl/sharedStrings.xml><?xml version="1.0" encoding="utf-8"?>
<sst xmlns="http://schemas.openxmlformats.org/spreadsheetml/2006/main" count="59" uniqueCount="53">
  <si>
    <t>Source of Data</t>
  </si>
  <si>
    <t>Avg Conc</t>
  </si>
  <si>
    <t>Max. Sector</t>
  </si>
  <si>
    <t>Measured</t>
  </si>
  <si>
    <t>MAXDOSE-SR</t>
  </si>
  <si>
    <t xml:space="preserve">  CAP88</t>
  </si>
  <si>
    <t xml:space="preserve">Toward </t>
  </si>
  <si>
    <t>Sector</t>
  </si>
  <si>
    <t>N</t>
  </si>
  <si>
    <t>NNW</t>
  </si>
  <si>
    <t>NW</t>
  </si>
  <si>
    <t>WNW</t>
  </si>
  <si>
    <t>W</t>
  </si>
  <si>
    <t>WSW</t>
  </si>
  <si>
    <t>SW</t>
  </si>
  <si>
    <t>SSW</t>
  </si>
  <si>
    <t>S</t>
  </si>
  <si>
    <t>SSE</t>
  </si>
  <si>
    <t>SE</t>
  </si>
  <si>
    <t>ESE</t>
  </si>
  <si>
    <t>E</t>
  </si>
  <si>
    <t>ENE</t>
  </si>
  <si>
    <t>NE</t>
  </si>
  <si>
    <t>NNE</t>
  </si>
  <si>
    <t>Maximum</t>
  </si>
  <si>
    <t>Minimum</t>
  </si>
  <si>
    <t>Location</t>
  </si>
  <si>
    <t>of Air</t>
  </si>
  <si>
    <t>Allendale Gate</t>
  </si>
  <si>
    <t>Barnwell Gate</t>
  </si>
  <si>
    <t>D Area</t>
  </si>
  <si>
    <t>Darkhorse</t>
  </si>
  <si>
    <t>East Talatha</t>
  </si>
  <si>
    <t>Greenpond</t>
  </si>
  <si>
    <t>Highways 21 &amp; 167</t>
  </si>
  <si>
    <t>Jackson</t>
  </si>
  <si>
    <t>Patterson Mill Road</t>
  </si>
  <si>
    <t>Talatha Gate</t>
  </si>
  <si>
    <t>Distance</t>
  </si>
  <si>
    <t>m</t>
  </si>
  <si>
    <t>HTO Conc.</t>
  </si>
  <si>
    <t>61-m</t>
  </si>
  <si>
    <t xml:space="preserve">0-m </t>
  </si>
  <si>
    <t>Mean</t>
  </si>
  <si>
    <r>
      <t>sec/m</t>
    </r>
    <r>
      <rPr>
        <b/>
        <vertAlign val="superscript"/>
        <sz val="10"/>
        <rFont val="Arial"/>
        <family val="2"/>
      </rPr>
      <t>3</t>
    </r>
  </si>
  <si>
    <r>
      <t>pCi/m</t>
    </r>
    <r>
      <rPr>
        <b/>
        <vertAlign val="superscript"/>
        <sz val="10"/>
        <rFont val="Arial"/>
        <family val="2"/>
      </rPr>
      <t>3</t>
    </r>
  </si>
  <si>
    <t>CAP88 Chi/Q and HTO Concentration Calculated from Chi/Q based on Curies Released:</t>
  </si>
  <si>
    <t>0-m Ci/yr</t>
  </si>
  <si>
    <t>61-m Ci/yr</t>
  </si>
  <si>
    <t>Measured HTO Concentration in Air at Site Perimeter 2012 (from Data Table 5-3)</t>
  </si>
  <si>
    <t>Calculated:</t>
  </si>
  <si>
    <t>2007-2011 Chi/Q</t>
  </si>
  <si>
    <t>Data Table 6-18, Comparison of Measured vs. Calculated Tritium in Air Concentrations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</si>
</sst>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9" formatCode="0.0E+00"/>
    <numFmt numFmtId="170" formatCode="0.000E+00"/>
  </numFmts>
  <fonts count="11">
    <font>
      <sz val="10"/>
      <name val="Arial"/>
    </font>
    <font>
      <sz val="10"/>
      <name val="Arial"/>
    </font>
    <font>
      <b/>
      <sz val="10"/>
      <name val="Geneva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.5"/>
      <name val="Times New Roman"/>
      <family val="1"/>
    </font>
    <font>
      <sz val="9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11" fontId="5" fillId="0" borderId="0" xfId="0" applyNumberFormat="1" applyFont="1" applyBorder="1" applyAlignment="1">
      <alignment horizontal="center"/>
    </xf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9" fontId="0" fillId="0" borderId="0" xfId="0" applyNumberForma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8" fillId="0" borderId="0" xfId="0" applyFont="1" applyBorder="1"/>
    <xf numFmtId="164" fontId="5" fillId="0" borderId="0" xfId="0" applyNumberFormat="1" applyFon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0" xfId="0" applyNumberFormat="1"/>
    <xf numFmtId="0" fontId="6" fillId="0" borderId="3" xfId="0" applyFont="1" applyBorder="1" applyAlignment="1">
      <alignment horizontal="center"/>
    </xf>
    <xf numFmtId="11" fontId="5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selection activeCell="J33" sqref="J33"/>
    </sheetView>
  </sheetViews>
  <sheetFormatPr defaultRowHeight="12.75"/>
  <cols>
    <col min="1" max="1" width="16.28515625" customWidth="1"/>
    <col min="2" max="2" width="10.5703125" customWidth="1"/>
    <col min="3" max="5" width="12.7109375" customWidth="1"/>
    <col min="6" max="6" width="12.140625" customWidth="1"/>
    <col min="9" max="9" width="9.42578125" bestFit="1" customWidth="1"/>
  </cols>
  <sheetData>
    <row r="1" spans="1:19" ht="10.5" customHeight="1">
      <c r="A1" s="3"/>
      <c r="B1" s="4"/>
      <c r="C1" s="4"/>
      <c r="D1" s="4"/>
      <c r="E1" s="4"/>
      <c r="F1" s="4"/>
    </row>
    <row r="2" spans="1:19">
      <c r="A2" s="5" t="s">
        <v>52</v>
      </c>
      <c r="B2" s="1"/>
      <c r="C2" s="1"/>
      <c r="D2" s="1"/>
      <c r="E2" s="1"/>
    </row>
    <row r="3" spans="1:19" ht="11.25" customHeight="1">
      <c r="A3" s="6"/>
      <c r="B3" s="2"/>
      <c r="C3" s="2"/>
      <c r="D3" s="2"/>
      <c r="E3" s="2"/>
      <c r="F3" s="2"/>
    </row>
    <row r="4" spans="1:19" ht="14.25">
      <c r="A4" s="10"/>
      <c r="B4" s="10"/>
      <c r="C4" s="33" t="s">
        <v>45</v>
      </c>
      <c r="D4" s="33"/>
    </row>
    <row r="5" spans="1:19">
      <c r="A5" s="17" t="s">
        <v>0</v>
      </c>
      <c r="B5" s="17"/>
      <c r="C5" s="18" t="s">
        <v>1</v>
      </c>
      <c r="D5" s="18" t="s">
        <v>2</v>
      </c>
      <c r="H5" s="7"/>
    </row>
    <row r="6" spans="1:19">
      <c r="A6" s="19" t="s">
        <v>3</v>
      </c>
      <c r="B6" s="20"/>
      <c r="C6" s="21">
        <f>C53</f>
        <v>5.194</v>
      </c>
      <c r="D6" s="21">
        <f>C51</f>
        <v>9.52</v>
      </c>
      <c r="E6" s="1"/>
      <c r="I6" s="7"/>
    </row>
    <row r="7" spans="1:19">
      <c r="A7" s="19" t="s">
        <v>50</v>
      </c>
      <c r="B7" s="20"/>
      <c r="C7" s="22"/>
      <c r="D7" s="22"/>
      <c r="E7" s="1"/>
    </row>
    <row r="8" spans="1:19">
      <c r="A8" s="23" t="s">
        <v>4</v>
      </c>
      <c r="B8" s="20"/>
      <c r="C8" s="21">
        <v>9.94</v>
      </c>
      <c r="D8" s="21">
        <v>20.2</v>
      </c>
      <c r="E8" s="1"/>
      <c r="H8" s="9"/>
    </row>
    <row r="9" spans="1:19">
      <c r="A9" s="23" t="s">
        <v>5</v>
      </c>
      <c r="B9" s="20"/>
      <c r="C9" s="24">
        <f>E36</f>
        <v>7.6490350690480708</v>
      </c>
      <c r="D9" s="24">
        <f>E34</f>
        <v>11.011682204464739</v>
      </c>
      <c r="E9" s="1"/>
    </row>
    <row r="10" spans="1:19" ht="9" customHeight="1">
      <c r="A10" s="1"/>
      <c r="B10" s="1"/>
      <c r="C10" s="1"/>
      <c r="D10" s="1"/>
      <c r="E10" s="1"/>
    </row>
    <row r="11" spans="1:19">
      <c r="A11" s="5" t="s">
        <v>46</v>
      </c>
      <c r="B11" s="1"/>
      <c r="C11" s="1"/>
      <c r="D11" s="1"/>
      <c r="E11" s="1"/>
    </row>
    <row r="12" spans="1:19">
      <c r="A12" s="8">
        <v>209</v>
      </c>
      <c r="B12" s="5" t="s">
        <v>47</v>
      </c>
      <c r="C12" s="1"/>
      <c r="D12" s="1"/>
      <c r="E12" s="1"/>
    </row>
    <row r="13" spans="1:19">
      <c r="A13" s="8">
        <v>20927</v>
      </c>
      <c r="B13" s="5" t="s">
        <v>48</v>
      </c>
      <c r="C13" s="1"/>
      <c r="D13" s="1"/>
      <c r="E13" s="1"/>
    </row>
    <row r="14" spans="1:19" ht="4.5" customHeight="1">
      <c r="A14" s="8"/>
      <c r="B14" s="5"/>
      <c r="C14" s="1"/>
      <c r="D14" s="1"/>
      <c r="E14" s="1"/>
    </row>
    <row r="15" spans="1:19" ht="13.5" customHeight="1">
      <c r="A15" s="34"/>
      <c r="B15" s="35"/>
      <c r="C15" s="36" t="s">
        <v>51</v>
      </c>
      <c r="D15" s="37"/>
      <c r="E15" s="38"/>
    </row>
    <row r="16" spans="1:19">
      <c r="A16" s="39" t="s">
        <v>6</v>
      </c>
      <c r="B16" s="40" t="s">
        <v>38</v>
      </c>
      <c r="C16" s="41" t="s">
        <v>41</v>
      </c>
      <c r="D16" s="41" t="s">
        <v>42</v>
      </c>
      <c r="E16" s="41" t="s">
        <v>40</v>
      </c>
      <c r="R16" s="1"/>
      <c r="S16" s="1"/>
    </row>
    <row r="17" spans="1:19" ht="14.25">
      <c r="A17" s="39" t="s">
        <v>7</v>
      </c>
      <c r="B17" s="41" t="s">
        <v>39</v>
      </c>
      <c r="C17" s="41" t="s">
        <v>44</v>
      </c>
      <c r="D17" s="41" t="s">
        <v>44</v>
      </c>
      <c r="E17" s="41" t="s">
        <v>45</v>
      </c>
      <c r="R17" s="1"/>
      <c r="S17" s="1"/>
    </row>
    <row r="18" spans="1:19">
      <c r="A18" s="1" t="s">
        <v>8</v>
      </c>
      <c r="B18" s="25">
        <v>15621</v>
      </c>
      <c r="C18" s="31">
        <v>1.6350000000000001E-8</v>
      </c>
      <c r="D18" s="31">
        <v>2.4439999999999999E-8</v>
      </c>
      <c r="E18" s="26">
        <f>$A$13*C18*1000000000000/365/24/3600+$A$12*D18*1000000000000/365/24/3600</f>
        <v>11.011682204464739</v>
      </c>
      <c r="H18" s="16"/>
      <c r="I18" s="14"/>
      <c r="J18" s="12"/>
      <c r="K18" s="13"/>
      <c r="L18" s="13"/>
      <c r="Q18" s="11"/>
      <c r="R18" s="1"/>
      <c r="S18" s="1"/>
    </row>
    <row r="19" spans="1:19">
      <c r="A19" s="1" t="s">
        <v>9</v>
      </c>
      <c r="B19" s="25">
        <v>15032</v>
      </c>
      <c r="C19" s="31">
        <v>1.221E-8</v>
      </c>
      <c r="D19" s="31">
        <v>1.8769999999999999E-8</v>
      </c>
      <c r="E19" s="26">
        <f t="shared" ref="E19:E36" si="0">$A$13*C19*1000000000000/365/24/3600+$A$12*D19*1000000000000/365/24/3600</f>
        <v>8.2268391679350596</v>
      </c>
      <c r="H19" s="16"/>
      <c r="I19" s="31"/>
      <c r="J19" s="12"/>
      <c r="K19" s="13"/>
      <c r="L19" s="13"/>
      <c r="Q19" s="11"/>
      <c r="R19" s="1"/>
      <c r="S19" s="1"/>
    </row>
    <row r="20" spans="1:19">
      <c r="A20" s="1" t="s">
        <v>10</v>
      </c>
      <c r="B20" s="25">
        <v>14470</v>
      </c>
      <c r="C20" s="31">
        <v>9.8419999999999997E-9</v>
      </c>
      <c r="D20" s="31">
        <v>1.455E-8</v>
      </c>
      <c r="E20" s="26">
        <f t="shared" si="0"/>
        <v>6.6274887113140544</v>
      </c>
      <c r="H20" s="16"/>
      <c r="I20" s="31"/>
      <c r="J20" s="12"/>
      <c r="K20" s="13"/>
      <c r="L20" s="13"/>
      <c r="Q20" s="11"/>
      <c r="R20" s="1"/>
      <c r="S20" s="1"/>
    </row>
    <row r="21" spans="1:19">
      <c r="A21" s="1" t="s">
        <v>11</v>
      </c>
      <c r="B21" s="25">
        <v>13684</v>
      </c>
      <c r="C21" s="31">
        <v>9.4319999999999997E-9</v>
      </c>
      <c r="D21" s="31">
        <v>1.3529999999999999E-8</v>
      </c>
      <c r="E21" s="26">
        <f t="shared" si="0"/>
        <v>6.3486565829528159</v>
      </c>
      <c r="H21" s="16"/>
      <c r="I21" s="31"/>
      <c r="J21" s="12"/>
      <c r="K21" s="13"/>
      <c r="L21" s="13"/>
      <c r="Q21" s="11"/>
      <c r="R21" s="1"/>
      <c r="S21" s="1"/>
    </row>
    <row r="22" spans="1:19">
      <c r="A22" s="1" t="s">
        <v>12</v>
      </c>
      <c r="B22" s="25">
        <v>13880</v>
      </c>
      <c r="C22" s="31">
        <v>1.043E-8</v>
      </c>
      <c r="D22" s="31">
        <v>1.378E-8</v>
      </c>
      <c r="E22" s="26">
        <f t="shared" si="0"/>
        <v>7.0125770547945203</v>
      </c>
      <c r="H22" s="16"/>
      <c r="I22" s="31"/>
      <c r="J22" s="12"/>
      <c r="K22" s="13"/>
      <c r="L22" s="13"/>
      <c r="Q22" s="11"/>
      <c r="R22" s="1"/>
      <c r="S22" s="1"/>
    </row>
    <row r="23" spans="1:19">
      <c r="A23" s="1" t="s">
        <v>13</v>
      </c>
      <c r="B23" s="25">
        <v>15341</v>
      </c>
      <c r="C23" s="31">
        <v>1.247E-8</v>
      </c>
      <c r="D23" s="31">
        <v>1.637E-8</v>
      </c>
      <c r="E23" s="26">
        <f t="shared" si="0"/>
        <v>8.3834671486555052</v>
      </c>
      <c r="H23" s="16"/>
      <c r="I23" s="31"/>
      <c r="J23" s="12"/>
      <c r="K23" s="13"/>
      <c r="L23" s="13"/>
      <c r="Q23" s="11"/>
      <c r="R23" s="1"/>
      <c r="S23" s="1"/>
    </row>
    <row r="24" spans="1:19">
      <c r="A24" s="1" t="s">
        <v>14</v>
      </c>
      <c r="B24" s="25">
        <v>15944</v>
      </c>
      <c r="C24" s="31">
        <v>1.473E-8</v>
      </c>
      <c r="D24" s="31">
        <v>2.0879999999999999E-8</v>
      </c>
      <c r="E24" s="26">
        <f t="shared" si="0"/>
        <v>9.9130717275494664</v>
      </c>
      <c r="H24" s="16"/>
      <c r="I24" s="31"/>
      <c r="J24" s="12"/>
      <c r="K24" s="13"/>
      <c r="L24" s="13"/>
      <c r="Q24" s="11"/>
      <c r="R24" s="1"/>
      <c r="S24" s="1"/>
    </row>
    <row r="25" spans="1:19">
      <c r="A25" s="1" t="s">
        <v>15</v>
      </c>
      <c r="B25" s="25">
        <v>16759</v>
      </c>
      <c r="C25" s="31">
        <v>8.9440000000000005E-9</v>
      </c>
      <c r="D25" s="31">
        <v>1.386E-8</v>
      </c>
      <c r="E25" s="26">
        <f t="shared" si="0"/>
        <v>6.0270112886859462</v>
      </c>
      <c r="H25" s="16"/>
      <c r="I25" s="31"/>
      <c r="J25" s="12"/>
      <c r="K25" s="13"/>
      <c r="L25" s="13"/>
      <c r="Q25" s="11"/>
      <c r="R25" s="1"/>
      <c r="S25" s="1"/>
    </row>
    <row r="26" spans="1:19">
      <c r="A26" s="1" t="s">
        <v>16</v>
      </c>
      <c r="B26" s="25">
        <v>15034</v>
      </c>
      <c r="C26" s="31">
        <v>6.5810000000000003E-9</v>
      </c>
      <c r="D26" s="31">
        <v>1.0600000000000001E-8</v>
      </c>
      <c r="E26" s="26">
        <f t="shared" si="0"/>
        <v>4.4373410388127867</v>
      </c>
      <c r="H26" s="16"/>
      <c r="I26" s="31"/>
      <c r="J26" s="12"/>
      <c r="K26" s="13"/>
      <c r="L26" s="13"/>
      <c r="Q26" s="11"/>
      <c r="R26" s="1"/>
      <c r="S26" s="1"/>
    </row>
    <row r="27" spans="1:19">
      <c r="A27" s="1" t="s">
        <v>17</v>
      </c>
      <c r="B27" s="25">
        <v>15030</v>
      </c>
      <c r="C27" s="31">
        <v>6.1710000000000003E-9</v>
      </c>
      <c r="D27" s="31">
        <v>1.035E-8</v>
      </c>
      <c r="E27" s="26">
        <f t="shared" si="0"/>
        <v>4.1636119672754948</v>
      </c>
      <c r="H27" s="16"/>
      <c r="I27" s="31"/>
      <c r="J27" s="12"/>
      <c r="K27" s="13"/>
      <c r="L27" s="13"/>
      <c r="Q27" s="11"/>
      <c r="R27" s="1"/>
      <c r="S27" s="1"/>
    </row>
    <row r="28" spans="1:19">
      <c r="A28" s="1" t="s">
        <v>18</v>
      </c>
      <c r="B28" s="25">
        <v>15032</v>
      </c>
      <c r="C28" s="31">
        <v>7.4369999999999999E-9</v>
      </c>
      <c r="D28" s="31">
        <v>1.1539999999999999E-8</v>
      </c>
      <c r="E28" s="26">
        <f t="shared" si="0"/>
        <v>5.0116044837645859</v>
      </c>
      <c r="H28" s="16"/>
      <c r="I28" s="31"/>
      <c r="J28" s="12"/>
      <c r="K28" s="13"/>
      <c r="L28" s="13"/>
      <c r="Q28" s="11"/>
      <c r="R28" s="1"/>
      <c r="S28" s="1"/>
    </row>
    <row r="29" spans="1:19">
      <c r="A29" s="1" t="s">
        <v>19</v>
      </c>
      <c r="B29" s="25">
        <v>15302</v>
      </c>
      <c r="C29" s="31">
        <v>1.105E-8</v>
      </c>
      <c r="D29" s="31">
        <v>1.5729999999999999E-8</v>
      </c>
      <c r="E29" s="26">
        <f t="shared" si="0"/>
        <v>7.4369266869609332</v>
      </c>
      <c r="H29" s="16"/>
      <c r="I29" s="31"/>
      <c r="J29" s="12"/>
      <c r="K29" s="13"/>
      <c r="L29" s="13"/>
      <c r="Q29" s="11"/>
      <c r="R29" s="1"/>
      <c r="S29" s="1"/>
    </row>
    <row r="30" spans="1:19">
      <c r="A30" s="1" t="s">
        <v>20</v>
      </c>
      <c r="B30" s="25">
        <v>13013</v>
      </c>
      <c r="C30" s="31">
        <v>1.269E-8</v>
      </c>
      <c r="D30" s="31">
        <v>1.7730000000000001E-8</v>
      </c>
      <c r="E30" s="26">
        <f t="shared" si="0"/>
        <v>8.5384703196347029</v>
      </c>
      <c r="H30" s="16"/>
      <c r="I30" s="31"/>
      <c r="J30" s="12"/>
      <c r="K30" s="13"/>
      <c r="L30" s="13"/>
      <c r="Q30" s="11"/>
      <c r="R30" s="1"/>
      <c r="S30" s="1"/>
    </row>
    <row r="31" spans="1:19">
      <c r="A31" s="1" t="s">
        <v>21</v>
      </c>
      <c r="B31" s="25">
        <v>15985</v>
      </c>
      <c r="C31" s="31">
        <v>1.4160000000000001E-8</v>
      </c>
      <c r="D31" s="31">
        <v>2.0479999999999999E-8</v>
      </c>
      <c r="E31" s="26">
        <f t="shared" si="0"/>
        <v>9.532174023338408</v>
      </c>
      <c r="H31" s="16"/>
      <c r="I31" s="31"/>
      <c r="J31" s="12"/>
      <c r="K31" s="13"/>
      <c r="L31" s="13"/>
      <c r="Q31" s="11"/>
      <c r="R31" s="1"/>
      <c r="S31" s="1"/>
    </row>
    <row r="32" spans="1:19">
      <c r="A32" s="1" t="s">
        <v>22</v>
      </c>
      <c r="B32" s="25">
        <v>17202</v>
      </c>
      <c r="C32" s="31">
        <v>1.424E-8</v>
      </c>
      <c r="D32" s="31">
        <v>2.1109999999999998E-8</v>
      </c>
      <c r="E32" s="26">
        <f t="shared" si="0"/>
        <v>9.5894365169964502</v>
      </c>
      <c r="H32" s="16"/>
      <c r="I32" s="31"/>
      <c r="J32" s="12"/>
      <c r="K32" s="13"/>
      <c r="L32" s="13"/>
      <c r="Q32" s="11"/>
      <c r="R32" s="1"/>
      <c r="S32" s="1"/>
    </row>
    <row r="33" spans="1:19">
      <c r="A33" s="1" t="s">
        <v>23</v>
      </c>
      <c r="B33" s="25">
        <v>16082</v>
      </c>
      <c r="C33" s="31">
        <v>1.5020000000000001E-8</v>
      </c>
      <c r="D33" s="31">
        <v>2.37E-8</v>
      </c>
      <c r="E33" s="26">
        <f t="shared" si="0"/>
        <v>10.12420218163369</v>
      </c>
      <c r="H33" s="16"/>
      <c r="I33" s="31"/>
      <c r="J33" s="12"/>
      <c r="K33" s="13"/>
      <c r="L33" s="13"/>
      <c r="Q33" s="11"/>
      <c r="R33" s="1"/>
      <c r="S33" s="1"/>
    </row>
    <row r="34" spans="1:19">
      <c r="A34" s="1" t="s">
        <v>24</v>
      </c>
      <c r="B34" s="25"/>
      <c r="C34" s="30">
        <f>MAX(C18:C33)</f>
        <v>1.6350000000000001E-8</v>
      </c>
      <c r="D34" s="30">
        <f>MAX(D18:D33)</f>
        <v>2.4439999999999999E-8</v>
      </c>
      <c r="E34" s="26">
        <f>$A$13*C34*1000000000000/365/24/3600+$A$12*D34*1000000000000/365/24/3600</f>
        <v>11.011682204464739</v>
      </c>
      <c r="I34" s="32"/>
      <c r="R34" s="1"/>
      <c r="S34" s="1"/>
    </row>
    <row r="35" spans="1:19">
      <c r="A35" s="1" t="s">
        <v>25</v>
      </c>
      <c r="B35" s="25"/>
      <c r="C35" s="30">
        <f>MIN(C18:C33)</f>
        <v>6.1710000000000003E-9</v>
      </c>
      <c r="D35" s="30">
        <f>MIN(D18:D33)</f>
        <v>1.035E-8</v>
      </c>
      <c r="E35" s="26">
        <f t="shared" si="0"/>
        <v>4.1636119672754948</v>
      </c>
      <c r="R35" s="1"/>
      <c r="S35" s="1"/>
    </row>
    <row r="36" spans="1:19">
      <c r="A36" s="1" t="s">
        <v>43</v>
      </c>
      <c r="B36" s="27"/>
      <c r="C36" s="30">
        <f>AVERAGE(C18:C33)</f>
        <v>1.13598125E-8</v>
      </c>
      <c r="D36" s="30">
        <f>AVERAGE(D18:D33)</f>
        <v>1.671375E-8</v>
      </c>
      <c r="E36" s="26">
        <f t="shared" si="0"/>
        <v>7.6490350690480708</v>
      </c>
    </row>
    <row r="37" spans="1:19" ht="4.5" customHeight="1">
      <c r="A37" s="1"/>
      <c r="B37" s="1"/>
      <c r="C37" s="1"/>
      <c r="D37" s="1"/>
      <c r="E37" s="1"/>
    </row>
    <row r="38" spans="1:19">
      <c r="A38" s="35" t="s">
        <v>49</v>
      </c>
      <c r="B38" s="38"/>
      <c r="C38" s="38"/>
      <c r="D38" s="38"/>
      <c r="E38" s="38"/>
      <c r="F38" s="42"/>
    </row>
    <row r="39" spans="1:19" ht="14.25">
      <c r="A39" s="38"/>
      <c r="B39" s="38"/>
      <c r="C39" s="41" t="s">
        <v>45</v>
      </c>
      <c r="D39" s="38"/>
      <c r="E39" s="38"/>
      <c r="F39" s="42"/>
    </row>
    <row r="40" spans="1:19">
      <c r="A40" s="39" t="s">
        <v>26</v>
      </c>
      <c r="B40" s="38"/>
      <c r="C40" s="43" t="s">
        <v>27</v>
      </c>
      <c r="D40" s="38"/>
      <c r="E40" s="38"/>
      <c r="F40" s="42"/>
    </row>
    <row r="41" spans="1:19">
      <c r="A41" s="1" t="s">
        <v>28</v>
      </c>
      <c r="B41" s="1"/>
      <c r="C41" s="26">
        <v>2.39</v>
      </c>
      <c r="D41" s="1"/>
      <c r="E41" s="1"/>
    </row>
    <row r="42" spans="1:19">
      <c r="A42" s="1" t="s">
        <v>29</v>
      </c>
      <c r="B42" s="1"/>
      <c r="C42" s="26">
        <v>4.08</v>
      </c>
      <c r="D42" s="1"/>
      <c r="E42" s="1"/>
    </row>
    <row r="43" spans="1:19">
      <c r="A43" s="1" t="s">
        <v>30</v>
      </c>
      <c r="B43" s="1"/>
      <c r="C43" s="26">
        <v>9.52</v>
      </c>
      <c r="D43" s="28"/>
      <c r="E43" s="1"/>
    </row>
    <row r="44" spans="1:19">
      <c r="A44" s="1" t="s">
        <v>31</v>
      </c>
      <c r="B44" s="1"/>
      <c r="C44" s="26">
        <v>4.8600000000000003</v>
      </c>
      <c r="D44" s="1"/>
      <c r="E44" s="1"/>
    </row>
    <row r="45" spans="1:19">
      <c r="A45" s="1" t="s">
        <v>32</v>
      </c>
      <c r="B45" s="1"/>
      <c r="C45" s="26">
        <v>4.08</v>
      </c>
      <c r="D45" s="1"/>
      <c r="E45" s="1"/>
    </row>
    <row r="46" spans="1:19">
      <c r="A46" s="1" t="s">
        <v>33</v>
      </c>
      <c r="B46" s="1"/>
      <c r="C46" s="26">
        <v>4.75</v>
      </c>
      <c r="D46" s="1"/>
      <c r="E46" s="1"/>
    </row>
    <row r="47" spans="1:19">
      <c r="A47" s="1" t="s">
        <v>34</v>
      </c>
      <c r="B47" s="1"/>
      <c r="C47" s="26">
        <v>4.3099999999999996</v>
      </c>
      <c r="D47" s="1"/>
      <c r="E47" s="1"/>
    </row>
    <row r="48" spans="1:19">
      <c r="A48" s="1" t="s">
        <v>35</v>
      </c>
      <c r="B48" s="1"/>
      <c r="C48" s="26">
        <v>4.84</v>
      </c>
      <c r="D48" s="1"/>
      <c r="E48" s="1"/>
    </row>
    <row r="49" spans="1:5">
      <c r="A49" s="1" t="s">
        <v>36</v>
      </c>
      <c r="B49" s="1"/>
      <c r="C49" s="26">
        <v>3.79</v>
      </c>
      <c r="D49" s="1"/>
      <c r="E49" s="1"/>
    </row>
    <row r="50" spans="1:5">
      <c r="A50" s="1" t="s">
        <v>37</v>
      </c>
      <c r="B50" s="1"/>
      <c r="C50" s="26">
        <v>9.32</v>
      </c>
      <c r="D50" s="1"/>
      <c r="E50" s="1"/>
    </row>
    <row r="51" spans="1:5">
      <c r="A51" s="17" t="s">
        <v>24</v>
      </c>
      <c r="B51" s="17"/>
      <c r="C51" s="29">
        <f>MAX(C41:C50)</f>
        <v>9.52</v>
      </c>
      <c r="D51" s="1"/>
      <c r="E51" s="1"/>
    </row>
    <row r="52" spans="1:5">
      <c r="A52" s="17" t="s">
        <v>25</v>
      </c>
      <c r="B52" s="17"/>
      <c r="C52" s="29">
        <f>MIN(C41:C50)</f>
        <v>2.39</v>
      </c>
      <c r="D52" s="1"/>
      <c r="E52" s="1"/>
    </row>
    <row r="53" spans="1:5">
      <c r="A53" s="17" t="s">
        <v>43</v>
      </c>
      <c r="B53" s="17"/>
      <c r="C53" s="29">
        <f>AVERAGE(C41:C50)</f>
        <v>5.194</v>
      </c>
      <c r="D53" s="1"/>
      <c r="E53" s="1"/>
    </row>
    <row r="54" spans="1:5">
      <c r="C54" s="15"/>
    </row>
  </sheetData>
  <sheetProtection password="CB49" sheet="1"/>
  <mergeCells count="2">
    <mergeCell ref="C15:D15"/>
    <mergeCell ref="C4:D4"/>
  </mergeCells>
  <phoneticPr fontId="0" type="noConversion"/>
  <conditionalFormatting sqref="A18:E36">
    <cfRule type="expression" dxfId="1" priority="2" stopIfTrue="1">
      <formula>MOD(ROW(),2)=1</formula>
    </cfRule>
  </conditionalFormatting>
  <conditionalFormatting sqref="A41:C53">
    <cfRule type="expression" dxfId="0" priority="1" stopIfTrue="1">
      <formula>MOD(ROW(),2)=0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2013 data table 6-18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2014-07-14T19:52:03Z</cp:lastPrinted>
  <dcterms:created xsi:type="dcterms:W3CDTF">2004-03-15T16:50:39Z</dcterms:created>
  <dcterms:modified xsi:type="dcterms:W3CDTF">2014-07-14T19:55:20Z</dcterms:modified>
</cp:coreProperties>
</file>