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ate1904="1" defaultThemeVersion="124226"/>
  <bookViews>
    <workbookView xWindow="120" yWindow="15" windowWidth="10845" windowHeight="15945"/>
  </bookViews>
  <sheets>
    <sheet name="2013 data table 6-6" sheetId="1" r:id="rId1"/>
  </sheets>
  <calcPr calcId="145621"/>
</workbook>
</file>

<file path=xl/calcChain.xml><?xml version="1.0" encoding="utf-8"?>
<calcChain xmlns="http://schemas.openxmlformats.org/spreadsheetml/2006/main">
  <c r="C33" i="1" l="1"/>
  <c r="D42" i="1"/>
  <c r="C41" i="1"/>
  <c r="D39" i="1"/>
  <c r="E39" i="1"/>
  <c r="E24" i="1"/>
  <c r="E42" i="1"/>
  <c r="E44" i="1"/>
  <c r="B24" i="1"/>
  <c r="D40" i="1"/>
  <c r="E40" i="1"/>
  <c r="D41" i="1"/>
  <c r="E41" i="1"/>
</calcChain>
</file>

<file path=xl/sharedStrings.xml><?xml version="1.0" encoding="utf-8"?>
<sst xmlns="http://schemas.openxmlformats.org/spreadsheetml/2006/main" count="57" uniqueCount="56">
  <si>
    <t>River Flow Rate Adjustment Based on Tritium Measurements</t>
  </si>
  <si>
    <t>Annual Average River Flow</t>
  </si>
  <si>
    <t>Average is Monthly Average</t>
  </si>
  <si>
    <t>Flow, cfs</t>
  </si>
  <si>
    <t>Month</t>
  </si>
  <si>
    <t>Year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</si>
  <si>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</si>
  <si>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</si>
  <si>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</si>
  <si>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</si>
  <si>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</si>
  <si>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</si>
  <si>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</si>
  <si>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</si>
  <si>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</si>
  <si>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</si>
  <si>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</si>
  <si>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</si>
  <si>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Average</t>
  </si>
  <si>
    <t>Measured river flow in tables above and to right are only for</t>
  </si>
  <si>
    <t xml:space="preserve">flow rates below for calculated flows based on tritium </t>
  </si>
  <si>
    <t>Flow Rate</t>
  </si>
  <si>
    <t>Location</t>
  </si>
  <si>
    <t>pCi/ml</t>
  </si>
  <si>
    <t>ml</t>
  </si>
  <si>
    <t>cfs</t>
  </si>
  <si>
    <t>record, they are not used in dose calculations.  See effective</t>
  </si>
  <si>
    <t>concentration measurements.</t>
  </si>
  <si>
    <t>Total Flow</t>
  </si>
  <si>
    <t>Meas. Conc.</t>
  </si>
  <si>
    <t>Curies</t>
  </si>
  <si>
    <t>River Mile 118.8 (Hwy 301)</t>
  </si>
  <si>
    <r>
      <t xml:space="preserve">River Mile 118.8 - calc </t>
    </r>
    <r>
      <rPr>
        <vertAlign val="superscript"/>
        <sz val="10"/>
        <rFont val="Geneva"/>
      </rPr>
      <t>(a,b)</t>
    </r>
  </si>
  <si>
    <t>River Mile 118.8</t>
  </si>
  <si>
    <t>a)  Total flow calculated on basis of releases of tritium and measured tritium concentrations in the</t>
  </si>
  <si>
    <r>
      <t xml:space="preserve">Beaufort-Jasper/Chelsea - calc </t>
    </r>
    <r>
      <rPr>
        <vertAlign val="superscript"/>
        <sz val="10"/>
        <rFont val="Geneva"/>
      </rPr>
      <t>(a,b)</t>
    </r>
  </si>
  <si>
    <r>
      <t xml:space="preserve">Beaufort-Jasper/Purrysburg - calc </t>
    </r>
    <r>
      <rPr>
        <vertAlign val="superscript"/>
        <sz val="10"/>
        <rFont val="Geneva"/>
      </rPr>
      <t>(a,b)</t>
    </r>
  </si>
  <si>
    <r>
      <t xml:space="preserve"> Flow Rate, cfs = (Total Flow, ml/yr)/(8.93E+11 ml-sec/ft</t>
    </r>
    <r>
      <rPr>
        <vertAlign val="superscript"/>
        <sz val="9"/>
        <rFont val="Geneva"/>
      </rPr>
      <t>3</t>
    </r>
    <r>
      <rPr>
        <sz val="9"/>
        <rFont val="Geneva"/>
      </rPr>
      <t>-yr)</t>
    </r>
  </si>
  <si>
    <t xml:space="preserve">     river using the following equation: Total flow, ml=(Q,Ci)(1.0E+12 pCi/Ci)/(Conc,pCi/ml). </t>
  </si>
  <si>
    <t>10-y History</t>
  </si>
  <si>
    <t>b)  Effective Flow rate, in cfs, is calculated using the following equation:</t>
  </si>
  <si>
    <r>
      <t>Estuary  (1.1 x River Mile 118.8 Effective Flow Rate)</t>
    </r>
    <r>
      <rPr>
        <vertAlign val="superscript"/>
        <sz val="10"/>
        <rFont val="Geneva"/>
      </rPr>
      <t>c</t>
    </r>
  </si>
  <si>
    <t>c) Estuary effective flow rate is used for the collective dose calculation</t>
  </si>
  <si>
    <t>Effective</t>
  </si>
  <si>
    <r>
      <t xml:space="preserve">Savannah I&amp;D - calc </t>
    </r>
    <r>
      <rPr>
        <vertAlign val="superscript"/>
        <sz val="10"/>
        <rFont val="Geneva"/>
      </rPr>
      <t>(a,b)</t>
    </r>
  </si>
  <si>
    <t>Data Table 6-6, Calculated Effective River Flow Rates</t>
  </si>
  <si>
    <t>10-y Average</t>
  </si>
  <si>
    <t>Finished Water</t>
  </si>
  <si>
    <t>Calculated</t>
  </si>
  <si>
    <t>Savannah River Monthly Flow Rate</t>
  </si>
  <si>
    <t>Savannah River Annual Flow Rate</t>
  </si>
  <si>
    <t>Annual Average Based on</t>
  </si>
  <si>
    <t>USGS Daily Flow Rate</t>
  </si>
  <si>
    <t>Based on USGS Daily Flow Rate</t>
  </si>
  <si>
    <t>Tritium Released from SRS and Plant Vogtle</t>
  </si>
  <si>
    <t>(1,082 Ci from SRS and 1,897 Ci from Vogtle)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</si>
</sst>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8">
    <font>
      <sz val="10"/>
      <name val="Geneva"/>
    </font>
    <font>
      <b/>
      <sz val="10"/>
      <name val="Geneva"/>
    </font>
    <font>
      <sz val="10"/>
      <name val="Geneva"/>
    </font>
    <font>
      <vertAlign val="superscript"/>
      <sz val="10"/>
      <name val="Geneva"/>
    </font>
    <font>
      <sz val="9"/>
      <name val="Geneva"/>
    </font>
    <font>
      <vertAlign val="superscript"/>
      <sz val="9"/>
      <name val="Geneva"/>
    </font>
    <font>
      <sz val="8"/>
      <name val="Geneva"/>
    </font>
    <font>
      <b/>
      <sz val="12"/>
      <name val="Geneva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0" fillId="0" borderId="1" xfId="0" applyBorder="1"/>
    <xf numFmtId="1" fontId="0" fillId="0" borderId="0" xfId="0" applyNumberFormat="1"/>
    <xf numFmtId="0" fontId="0" fillId="0" borderId="0" xfId="0" applyBorder="1"/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0" fontId="0" fillId="0" borderId="3" xfId="0" applyBorder="1"/>
    <xf numFmtId="0" fontId="0" fillId="0" borderId="3" xfId="0" applyBorder="1" applyAlignment="1">
      <alignment horizontal="center"/>
    </xf>
    <xf numFmtId="3" fontId="0" fillId="0" borderId="3" xfId="0" applyNumberForma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0" fontId="4" fillId="0" borderId="0" xfId="0" applyFont="1"/>
    <xf numFmtId="0" fontId="0" fillId="0" borderId="4" xfId="0" applyBorder="1"/>
    <xf numFmtId="0" fontId="1" fillId="0" borderId="5" xfId="0" applyFont="1" applyBorder="1"/>
    <xf numFmtId="0" fontId="0" fillId="0" borderId="5" xfId="0" applyBorder="1"/>
    <xf numFmtId="0" fontId="0" fillId="0" borderId="1" xfId="0" applyBorder="1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3" xfId="0" applyNumberFormat="1" applyBorder="1" applyAlignment="1">
      <alignment horizontal="center"/>
    </xf>
    <xf numFmtId="11" fontId="0" fillId="0" borderId="0" xfId="0" applyNumberFormat="1" applyAlignment="1">
      <alignment horizontal="center"/>
    </xf>
    <xf numFmtId="11" fontId="0" fillId="0" borderId="3" xfId="0" applyNumberFormat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7" fillId="0" borderId="0" xfId="0" applyFont="1"/>
    <xf numFmtId="0" fontId="1" fillId="0" borderId="1" xfId="0" applyFont="1" applyBorder="1" applyAlignment="1">
      <alignment horizontal="center"/>
    </xf>
    <xf numFmtId="0" fontId="6" fillId="0" borderId="0" xfId="0" applyFont="1"/>
    <xf numFmtId="3" fontId="1" fillId="0" borderId="3" xfId="0" applyNumberFormat="1" applyFont="1" applyBorder="1" applyAlignment="1">
      <alignment horizontal="center"/>
    </xf>
    <xf numFmtId="1" fontId="0" fillId="0" borderId="0" xfId="0" applyNumberFormat="1" applyBorder="1"/>
    <xf numFmtId="0" fontId="1" fillId="0" borderId="1" xfId="0" applyFont="1" applyFill="1" applyBorder="1" applyAlignment="1">
      <alignment horizontal="center"/>
    </xf>
    <xf numFmtId="0" fontId="1" fillId="0" borderId="1" xfId="0" applyFont="1" applyBorder="1"/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0" fillId="2" borderId="0" xfId="0" applyFill="1"/>
    <xf numFmtId="0" fontId="1" fillId="2" borderId="0" xfId="0" applyFont="1" applyFill="1" applyAlignment="1">
      <alignment horizontal="center"/>
    </xf>
    <xf numFmtId="0" fontId="1" fillId="2" borderId="0" xfId="0" applyFont="1" applyFill="1"/>
    <xf numFmtId="0" fontId="1" fillId="2" borderId="2" xfId="0" applyFont="1" applyFill="1" applyBorder="1"/>
    <xf numFmtId="0" fontId="1" fillId="2" borderId="2" xfId="0" applyFont="1" applyFill="1" applyBorder="1" applyAlignment="1">
      <alignment horizontal="center"/>
    </xf>
  </cellXfs>
  <cellStyles count="1">
    <cellStyle name="Normal" xfId="0" builtinId="0"/>
  </cellStyles>
  <dxfs count="3"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0"/>
  <sheetViews>
    <sheetView tabSelected="1" topLeftCell="A13" zoomScaleNormal="100" workbookViewId="0">
      <selection activeCell="G46" sqref="G46"/>
    </sheetView>
  </sheetViews>
  <sheetFormatPr defaultColWidth="11.42578125" defaultRowHeight="12.75"/>
  <cols>
    <col min="1" max="1" width="13.85546875" customWidth="1"/>
    <col min="2" max="2" width="23.42578125" customWidth="1"/>
    <col min="3" max="3" width="14.85546875" customWidth="1"/>
    <col min="4" max="4" width="14.42578125" customWidth="1"/>
    <col min="5" max="5" width="16.28515625" customWidth="1"/>
  </cols>
  <sheetData>
    <row r="1" spans="1:5">
      <c r="A1" s="13"/>
      <c r="B1" s="14"/>
      <c r="C1" s="14"/>
      <c r="D1" s="14"/>
      <c r="E1" s="14"/>
    </row>
    <row r="2" spans="1:5">
      <c r="A2" s="1" t="s">
        <v>45</v>
      </c>
    </row>
    <row r="3" spans="1:5" ht="13.5" thickBot="1">
      <c r="A3" s="12"/>
      <c r="B3" s="12"/>
      <c r="C3" s="12"/>
      <c r="D3" s="12"/>
      <c r="E3" s="12"/>
    </row>
    <row r="4" spans="1:5">
      <c r="A4" s="4"/>
      <c r="B4" s="4"/>
      <c r="C4" s="4"/>
      <c r="D4" s="4"/>
      <c r="E4" s="14"/>
    </row>
    <row r="6" spans="1:5">
      <c r="A6" s="1" t="s">
        <v>49</v>
      </c>
      <c r="D6" s="1" t="s">
        <v>50</v>
      </c>
      <c r="E6" s="1"/>
    </row>
    <row r="7" spans="1:5">
      <c r="A7" s="1" t="s">
        <v>53</v>
      </c>
      <c r="D7" s="1" t="s">
        <v>51</v>
      </c>
      <c r="E7" s="1"/>
    </row>
    <row r="8" spans="1:5">
      <c r="A8" s="1" t="s">
        <v>2</v>
      </c>
      <c r="D8" s="31" t="s">
        <v>52</v>
      </c>
      <c r="E8" s="31"/>
    </row>
    <row r="9" spans="1:5">
      <c r="D9" s="30" t="s">
        <v>39</v>
      </c>
      <c r="E9" s="30"/>
    </row>
    <row r="10" spans="1:5">
      <c r="A10" s="33"/>
      <c r="B10" s="34" t="s">
        <v>3</v>
      </c>
      <c r="C10" s="4"/>
      <c r="D10" s="31" t="s">
        <v>1</v>
      </c>
      <c r="E10" s="31"/>
    </row>
    <row r="11" spans="1:5">
      <c r="A11" s="33" t="s">
        <v>4</v>
      </c>
      <c r="B11" s="33" t="s">
        <v>31</v>
      </c>
      <c r="C11" s="4"/>
    </row>
    <row r="12" spans="1:5">
      <c r="A12" s="2" t="s">
        <v>6</v>
      </c>
      <c r="B12" s="10">
        <v>4156.1290322580644</v>
      </c>
      <c r="C12" s="4"/>
      <c r="D12" s="34" t="s">
        <v>5</v>
      </c>
      <c r="E12" s="34" t="s">
        <v>33</v>
      </c>
    </row>
    <row r="13" spans="1:5">
      <c r="A13" s="2" t="s">
        <v>7</v>
      </c>
      <c r="B13" s="10">
        <v>6052.8571428571431</v>
      </c>
      <c r="C13" s="4"/>
      <c r="D13" s="33"/>
      <c r="E13" s="34" t="s">
        <v>25</v>
      </c>
    </row>
    <row r="14" spans="1:5">
      <c r="A14" s="2" t="s">
        <v>8</v>
      </c>
      <c r="B14" s="10">
        <v>5984.1935483870966</v>
      </c>
      <c r="C14" s="4"/>
      <c r="D14" s="15">
        <v>2004</v>
      </c>
      <c r="E14" s="10">
        <v>8778</v>
      </c>
    </row>
    <row r="15" spans="1:5">
      <c r="A15" s="2" t="s">
        <v>9</v>
      </c>
      <c r="B15" s="10">
        <v>5737.333333333333</v>
      </c>
      <c r="C15" s="4"/>
      <c r="D15" s="15">
        <v>2005</v>
      </c>
      <c r="E15" s="10">
        <v>11935</v>
      </c>
    </row>
    <row r="16" spans="1:5">
      <c r="A16" s="2" t="s">
        <v>10</v>
      </c>
      <c r="B16" s="10">
        <v>6015.1612903225805</v>
      </c>
      <c r="C16" s="4"/>
      <c r="D16" s="15">
        <v>2006</v>
      </c>
      <c r="E16" s="10">
        <v>6818</v>
      </c>
    </row>
    <row r="17" spans="1:5">
      <c r="A17" s="2" t="s">
        <v>11</v>
      </c>
      <c r="B17" s="10">
        <v>8116</v>
      </c>
      <c r="C17" s="4"/>
      <c r="D17" s="15">
        <v>2007</v>
      </c>
      <c r="E17" s="10">
        <v>6088</v>
      </c>
    </row>
    <row r="18" spans="1:5">
      <c r="A18" s="2" t="s">
        <v>12</v>
      </c>
      <c r="B18" s="10">
        <v>19446.451612903227</v>
      </c>
      <c r="C18" s="4"/>
      <c r="D18" s="15">
        <v>2008</v>
      </c>
      <c r="E18" s="21">
        <v>4833</v>
      </c>
    </row>
    <row r="19" spans="1:5">
      <c r="A19" s="2" t="s">
        <v>13</v>
      </c>
      <c r="B19" s="10">
        <v>15559.375</v>
      </c>
      <c r="C19" s="4"/>
      <c r="D19" s="22">
        <v>2009</v>
      </c>
      <c r="E19" s="10">
        <v>7666</v>
      </c>
    </row>
    <row r="20" spans="1:5">
      <c r="A20" s="2" t="s">
        <v>14</v>
      </c>
      <c r="B20" s="10">
        <v>9448.6666666666661</v>
      </c>
      <c r="C20" s="4"/>
      <c r="D20" s="22">
        <v>2010</v>
      </c>
      <c r="E20" s="10">
        <v>9893</v>
      </c>
    </row>
    <row r="21" spans="1:5">
      <c r="A21" s="2" t="s">
        <v>15</v>
      </c>
      <c r="B21" s="10">
        <v>5728.0645161290322</v>
      </c>
      <c r="C21" s="4"/>
      <c r="D21" s="22">
        <v>2011</v>
      </c>
      <c r="E21" s="10">
        <v>5714</v>
      </c>
    </row>
    <row r="22" spans="1:5">
      <c r="A22" s="2" t="s">
        <v>16</v>
      </c>
      <c r="B22" s="10">
        <v>5929.666666666667</v>
      </c>
      <c r="C22" s="4"/>
      <c r="D22" s="22">
        <v>2012</v>
      </c>
      <c r="E22" s="10">
        <v>4570</v>
      </c>
    </row>
    <row r="23" spans="1:5">
      <c r="A23" s="2" t="s">
        <v>17</v>
      </c>
      <c r="B23" s="10">
        <v>8962.5806451612898</v>
      </c>
      <c r="C23" s="4"/>
      <c r="D23" s="28">
        <v>2013</v>
      </c>
      <c r="E23" s="20">
        <v>8479</v>
      </c>
    </row>
    <row r="24" spans="1:5">
      <c r="A24" s="29" t="s">
        <v>18</v>
      </c>
      <c r="B24" s="20">
        <f>SUM(B12:B23)/12</f>
        <v>8428.0399545570926</v>
      </c>
      <c r="C24" s="27"/>
      <c r="D24" s="24" t="s">
        <v>46</v>
      </c>
      <c r="E24" s="20">
        <f>AVERAGE(E14:E23)</f>
        <v>7477.4</v>
      </c>
    </row>
    <row r="25" spans="1:5">
      <c r="B25" s="3"/>
    </row>
    <row r="26" spans="1:5">
      <c r="A26" t="s">
        <v>19</v>
      </c>
    </row>
    <row r="27" spans="1:5">
      <c r="A27" t="s">
        <v>26</v>
      </c>
    </row>
    <row r="28" spans="1:5">
      <c r="A28" t="s">
        <v>20</v>
      </c>
    </row>
    <row r="29" spans="1:5">
      <c r="A29" t="s">
        <v>27</v>
      </c>
    </row>
    <row r="30" spans="1:5">
      <c r="A30" s="1"/>
    </row>
    <row r="31" spans="1:5" ht="15.75">
      <c r="A31" s="23" t="s">
        <v>0</v>
      </c>
      <c r="E31" s="4"/>
    </row>
    <row r="32" spans="1:5">
      <c r="E32" s="4"/>
    </row>
    <row r="33" spans="1:5">
      <c r="A33" s="32" t="s">
        <v>54</v>
      </c>
      <c r="B33" s="32"/>
      <c r="C33" s="6">
        <f>2979</f>
        <v>2979</v>
      </c>
      <c r="D33" t="s">
        <v>30</v>
      </c>
    </row>
    <row r="34" spans="1:5">
      <c r="A34" s="25" t="s">
        <v>55</v>
      </c>
    </row>
    <row r="36" spans="1:5">
      <c r="A36" s="35"/>
      <c r="B36" s="35"/>
      <c r="C36" s="36" t="s">
        <v>47</v>
      </c>
      <c r="D36" s="36" t="s">
        <v>48</v>
      </c>
      <c r="E36" s="36" t="s">
        <v>43</v>
      </c>
    </row>
    <row r="37" spans="1:5">
      <c r="A37" s="37"/>
      <c r="B37" s="37"/>
      <c r="C37" s="36" t="s">
        <v>29</v>
      </c>
      <c r="D37" s="36" t="s">
        <v>28</v>
      </c>
      <c r="E37" s="36" t="s">
        <v>21</v>
      </c>
    </row>
    <row r="38" spans="1:5">
      <c r="A38" s="38" t="s">
        <v>22</v>
      </c>
      <c r="B38" s="38"/>
      <c r="C38" s="39" t="s">
        <v>23</v>
      </c>
      <c r="D38" s="39" t="s">
        <v>24</v>
      </c>
      <c r="E38" s="39" t="s">
        <v>25</v>
      </c>
    </row>
    <row r="39" spans="1:5" ht="14.25">
      <c r="A39" t="s">
        <v>44</v>
      </c>
      <c r="C39" s="16">
        <v>0.42699999999999999</v>
      </c>
      <c r="D39" s="18">
        <f>$C$33*1000000000000/C39</f>
        <v>6976580796252928</v>
      </c>
      <c r="E39" s="6">
        <f>D39/893000000000</f>
        <v>7812.5204885251151</v>
      </c>
    </row>
    <row r="40" spans="1:5" ht="14.25">
      <c r="A40" t="s">
        <v>35</v>
      </c>
      <c r="C40" s="16">
        <v>0.46</v>
      </c>
      <c r="D40" s="18">
        <f>$C$33*1000000000000/C40</f>
        <v>6476086956521739</v>
      </c>
      <c r="E40" s="6">
        <f>D40/893000000000</f>
        <v>7252.0570621744</v>
      </c>
    </row>
    <row r="41" spans="1:5" ht="14.25">
      <c r="A41" t="s">
        <v>36</v>
      </c>
      <c r="C41" s="16">
        <f>0.425</f>
        <v>0.42499999999999999</v>
      </c>
      <c r="D41" s="18">
        <f>$C$33*1000000000000/C41</f>
        <v>7009411764705883</v>
      </c>
      <c r="E41" s="6">
        <f>D41/893000000000</f>
        <v>7849.2852908240575</v>
      </c>
    </row>
    <row r="42" spans="1:5" ht="14.25">
      <c r="A42" s="7" t="s">
        <v>32</v>
      </c>
      <c r="B42" s="7"/>
      <c r="C42" s="17">
        <v>0.57999999999999996</v>
      </c>
      <c r="D42" s="19">
        <f>C33*1000000000000/C42</f>
        <v>5136206896551724</v>
      </c>
      <c r="E42" s="26">
        <f>D42/893000000000</f>
        <v>5751.631463103834</v>
      </c>
    </row>
    <row r="43" spans="1:5">
      <c r="C43" s="5"/>
      <c r="D43" s="5"/>
      <c r="E43" s="6"/>
    </row>
    <row r="44" spans="1:5" ht="14.25">
      <c r="A44" s="7" t="s">
        <v>41</v>
      </c>
      <c r="B44" s="7"/>
      <c r="C44" s="8"/>
      <c r="D44" s="8"/>
      <c r="E44" s="9">
        <f>1.1*E42</f>
        <v>6326.794609414218</v>
      </c>
    </row>
    <row r="46" spans="1:5">
      <c r="A46" s="11" t="s">
        <v>34</v>
      </c>
      <c r="B46" s="11"/>
    </row>
    <row r="47" spans="1:5">
      <c r="A47" s="11" t="s">
        <v>38</v>
      </c>
      <c r="B47" s="11"/>
    </row>
    <row r="48" spans="1:5">
      <c r="A48" s="11" t="s">
        <v>40</v>
      </c>
      <c r="B48" s="11"/>
    </row>
    <row r="49" spans="1:2" ht="13.5">
      <c r="A49" s="11"/>
      <c r="B49" s="11" t="s">
        <v>37</v>
      </c>
    </row>
    <row r="50" spans="1:2">
      <c r="A50" s="11" t="s">
        <v>42</v>
      </c>
    </row>
  </sheetData>
  <sheetProtection password="CB49" sheet="1" objects="1" scenarios="1"/>
  <mergeCells count="4">
    <mergeCell ref="D9:E9"/>
    <mergeCell ref="D10:E10"/>
    <mergeCell ref="A33:B33"/>
    <mergeCell ref="D8:E8"/>
  </mergeCells>
  <phoneticPr fontId="6" type="noConversion"/>
  <conditionalFormatting sqref="A12:B24">
    <cfRule type="expression" dxfId="2" priority="3">
      <formula>MOD(ROW(),2)=1</formula>
    </cfRule>
  </conditionalFormatting>
  <conditionalFormatting sqref="D14:E23">
    <cfRule type="expression" dxfId="1" priority="2">
      <formula>MOD(ROW(),2)=1</formula>
    </cfRule>
  </conditionalFormatting>
  <conditionalFormatting sqref="A39:E42">
    <cfRule type="expression" dxfId="0" priority="1">
      <formula>MOD(ROW(),2)=0</formula>
    </cfRule>
  </conditionalFormatting>
  <pageMargins left="1" right="1" top="0.75" bottom="0.75" header="0.5" footer="0.5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2013 data table 6-6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User</dc:creator>
  <cp:lastModifiedBy>Lori Coward</cp:lastModifiedBy>
  <cp:lastPrinted>2014-07-14T16:03:09Z</cp:lastPrinted>
  <dcterms:created xsi:type="dcterms:W3CDTF">2004-03-10T18:59:17Z</dcterms:created>
  <dcterms:modified xsi:type="dcterms:W3CDTF">2014-07-14T16:04:08Z</dcterms:modified>
</cp:coreProperties>
</file>