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" yWindow="108" windowWidth="19320" windowHeight="9276"/>
  </bookViews>
  <sheets>
    <sheet name="data table 4-5" sheetId="1" r:id="rId1"/>
  </sheets>
  <definedNames>
    <definedName name="_xlnm.Print_Titles" localSheetId="0">'data table 4-5'!$5:$8</definedName>
  </definedNames>
  <calcPr calcId="145621"/>
</workbook>
</file>

<file path=xl/calcChain.xml><?xml version="1.0" encoding="utf-8"?>
<calcChain xmlns="http://schemas.openxmlformats.org/spreadsheetml/2006/main">
  <c r="C157" i="1" l="1"/>
  <c r="E157" i="1" s="1"/>
  <c r="E158" i="1" s="1"/>
  <c r="C153" i="1"/>
  <c r="E153" i="1" s="1"/>
  <c r="C149" i="1"/>
  <c r="E149" i="1" s="1"/>
  <c r="C145" i="1"/>
  <c r="C14" i="1"/>
  <c r="E14" i="1" s="1"/>
  <c r="E15" i="1" s="1"/>
  <c r="C67" i="1"/>
  <c r="E67" i="1" s="1"/>
  <c r="C66" i="1"/>
  <c r="E66" i="1" s="1"/>
  <c r="C65" i="1"/>
  <c r="E65" i="1"/>
  <c r="C154" i="1"/>
  <c r="E154" i="1" s="1"/>
  <c r="C150" i="1"/>
  <c r="E150" i="1" s="1"/>
  <c r="C146" i="1"/>
  <c r="E146" i="1" s="1"/>
  <c r="E145" i="1"/>
  <c r="E147" i="1" l="1"/>
  <c r="E155" i="1"/>
  <c r="E68" i="1"/>
  <c r="E151" i="1"/>
</calcChain>
</file>

<file path=xl/sharedStrings.xml><?xml version="1.0" encoding="utf-8"?>
<sst xmlns="http://schemas.openxmlformats.org/spreadsheetml/2006/main" count="213" uniqueCount="70">
  <si>
    <t xml:space="preserve"> </t>
  </si>
  <si>
    <t>Average</t>
  </si>
  <si>
    <t>Effluent</t>
  </si>
  <si>
    <t>Concentration</t>
  </si>
  <si>
    <t>Fraction of</t>
  </si>
  <si>
    <t>Stack/Facility</t>
  </si>
  <si>
    <t>Radionuclide</t>
  </si>
  <si>
    <t>A-Area</t>
  </si>
  <si>
    <t>791-A Sandfilter Discharge</t>
  </si>
  <si>
    <t>I-129</t>
  </si>
  <si>
    <t>Sum of Fractions</t>
  </si>
  <si>
    <t>C-Area</t>
  </si>
  <si>
    <t>C-Area Main Stack (148')</t>
  </si>
  <si>
    <t>F-Area</t>
  </si>
  <si>
    <t>235-F Sandfilter Discharge</t>
  </si>
  <si>
    <t>U-234</t>
  </si>
  <si>
    <t>U-235</t>
  </si>
  <si>
    <t>U-238</t>
  </si>
  <si>
    <t>Pu-238</t>
  </si>
  <si>
    <t>Pu-239</t>
  </si>
  <si>
    <t>Am-241</t>
  </si>
  <si>
    <t>291-F Stack Isokinetic</t>
  </si>
  <si>
    <t>Sr-89/90</t>
  </si>
  <si>
    <t>Cs-137</t>
  </si>
  <si>
    <t>Cm-244</t>
  </si>
  <si>
    <t>772-4F Stack</t>
  </si>
  <si>
    <t>H-Area</t>
  </si>
  <si>
    <t>291-H Stack Isokinetic</t>
  </si>
  <si>
    <t>Th-230</t>
  </si>
  <si>
    <t>H-ETF</t>
  </si>
  <si>
    <t>241-81H ETF Process Stack</t>
  </si>
  <si>
    <t>241-84H ETF Lab Stack</t>
  </si>
  <si>
    <t>K-Area</t>
  </si>
  <si>
    <t>K-Area Main Stack (148')</t>
  </si>
  <si>
    <t>KIS Facility</t>
  </si>
  <si>
    <t>Th-228</t>
  </si>
  <si>
    <t>Th-232</t>
  </si>
  <si>
    <t>L-Area</t>
  </si>
  <si>
    <t>L-Area Disassembly</t>
  </si>
  <si>
    <t>L-Area Main Stack (148')</t>
  </si>
  <si>
    <t>S-Area</t>
  </si>
  <si>
    <t>221-S Personnel Area (Zone 2)</t>
  </si>
  <si>
    <t>250-S Glass Waste Bldg #1509</t>
  </si>
  <si>
    <t>250-S Glass Waste Bldg #3940</t>
  </si>
  <si>
    <t>291-S Vit. Process (Zone 1)</t>
  </si>
  <si>
    <t>511-S Low Pt. Pump Pit</t>
  </si>
  <si>
    <t>512-S Late Wash</t>
  </si>
  <si>
    <t>Tritium</t>
  </si>
  <si>
    <t>232-H (200ft)</t>
  </si>
  <si>
    <t>233-H</t>
  </si>
  <si>
    <t>234-H</t>
  </si>
  <si>
    <t>238-H</t>
  </si>
  <si>
    <t>264-H</t>
  </si>
  <si>
    <t>Z-Area</t>
  </si>
  <si>
    <t>210-Z Building Stack</t>
  </si>
  <si>
    <t>451-Z Saltstone Vaults</t>
  </si>
  <si>
    <t>Saltstone SDU-2</t>
  </si>
  <si>
    <t>DOE DCSs</t>
  </si>
  <si>
    <t>DOE DCS</t>
  </si>
  <si>
    <r>
      <t>(</t>
    </r>
    <r>
      <rPr>
        <b/>
        <sz val="11"/>
        <color indexed="8"/>
        <rFont val="Calibri"/>
        <family val="2"/>
      </rPr>
      <t>µ</t>
    </r>
    <r>
      <rPr>
        <b/>
        <sz val="11"/>
        <color indexed="8"/>
        <rFont val="Calibri"/>
        <family val="2"/>
      </rPr>
      <t>Ci/mL)</t>
    </r>
  </si>
  <si>
    <t>H-3 (elemental)</t>
  </si>
  <si>
    <t>H-3 (oxide)</t>
  </si>
  <si>
    <t>C-14</t>
  </si>
  <si>
    <t>Kr-85</t>
  </si>
  <si>
    <t>251-S Glass Waste Bldg2 Vault A</t>
  </si>
  <si>
    <t>251-S Glass Waste Bldg2 Vault B</t>
  </si>
  <si>
    <t>251-S Glass Waste Bldg2 Vault D</t>
  </si>
  <si>
    <t>241-278H Caustic Extraction</t>
  </si>
  <si>
    <t>Derived Concentration Technical Standards for 2013</t>
  </si>
  <si>
    <t xml:space="preserve">Data Table 4-5,  Comparison of Annual Average Air Concentrations to DOE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</si>
</sst>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color indexed="8"/>
      <name val="Helvetica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4" applyNumberFormat="0" applyAlignment="0" applyProtection="0"/>
    <xf numFmtId="0" fontId="15" fillId="7" borderId="7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4" applyNumberFormat="0" applyAlignment="0" applyProtection="0"/>
    <xf numFmtId="0" fontId="14" fillId="0" borderId="6" applyNumberFormat="0" applyFill="0" applyAlignment="0" applyProtection="0"/>
    <xf numFmtId="0" fontId="10" fillId="4" borderId="0" applyNumberFormat="0" applyBorder="0" applyAlignment="0" applyProtection="0"/>
    <xf numFmtId="0" fontId="3" fillId="8" borderId="8" applyNumberFormat="0" applyFont="0" applyAlignment="0" applyProtection="0"/>
    <xf numFmtId="0" fontId="12" fillId="6" borderId="5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18" fillId="0" borderId="0" xfId="0" applyFont="1"/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left"/>
    </xf>
    <xf numFmtId="0" fontId="0" fillId="33" borderId="0" xfId="0" applyFill="1"/>
    <xf numFmtId="0" fontId="0" fillId="0" borderId="0" xfId="0" applyFill="1"/>
    <xf numFmtId="0" fontId="0" fillId="34" borderId="0" xfId="0" applyFill="1"/>
    <xf numFmtId="11" fontId="0" fillId="34" borderId="0" xfId="0" applyNumberFormat="1" applyFill="1"/>
    <xf numFmtId="0" fontId="1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7"/>
  <sheetViews>
    <sheetView tabSelected="1" zoomScaleNormal="100" workbookViewId="0">
      <pane ySplit="8" topLeftCell="A9" activePane="bottomLeft" state="frozenSplit"/>
      <selection pane="bottomLeft" activeCell="C4" sqref="C4"/>
    </sheetView>
  </sheetViews>
  <sheetFormatPr defaultRowHeight="14.4" x14ac:dyDescent="0.3"/>
  <cols>
    <col min="1" max="1" width="29.33203125" customWidth="1"/>
    <col min="2" max="2" width="16.5546875" customWidth="1"/>
    <col min="3" max="3" width="13.44140625" customWidth="1"/>
    <col min="4" max="4" width="17" customWidth="1"/>
    <col min="5" max="5" width="15.5546875" customWidth="1"/>
    <col min="6" max="6" width="9.109375" style="7"/>
  </cols>
  <sheetData>
    <row r="1" spans="1:5" ht="18" customHeight="1" x14ac:dyDescent="0.25">
      <c r="A1" s="10" t="s">
        <v>69</v>
      </c>
      <c r="B1" s="10"/>
      <c r="C1" s="10"/>
      <c r="D1" s="10"/>
      <c r="E1" s="10"/>
    </row>
    <row r="2" spans="1:5" ht="15.75" x14ac:dyDescent="0.25">
      <c r="A2" s="10" t="s">
        <v>68</v>
      </c>
      <c r="B2" s="10"/>
      <c r="C2" s="10"/>
      <c r="D2" s="10"/>
      <c r="E2" s="10"/>
    </row>
    <row r="3" spans="1:5" ht="15" x14ac:dyDescent="0.25">
      <c r="A3" t="s">
        <v>0</v>
      </c>
    </row>
    <row r="4" spans="1:5" ht="13.5" customHeight="1" x14ac:dyDescent="0.25">
      <c r="A4" t="s">
        <v>0</v>
      </c>
    </row>
    <row r="5" spans="1:5" ht="13.5" customHeight="1" x14ac:dyDescent="0.25">
      <c r="A5" s="3"/>
      <c r="B5" s="3"/>
      <c r="C5" s="4" t="s">
        <v>1</v>
      </c>
      <c r="D5" s="3"/>
      <c r="E5" s="3"/>
    </row>
    <row r="6" spans="1:5" ht="13.5" customHeight="1" x14ac:dyDescent="0.25">
      <c r="A6" s="3"/>
      <c r="B6" s="3"/>
      <c r="C6" s="4" t="s">
        <v>2</v>
      </c>
      <c r="D6" s="3"/>
      <c r="E6" s="3"/>
    </row>
    <row r="7" spans="1:5" ht="13.5" customHeight="1" x14ac:dyDescent="0.25">
      <c r="A7" s="3"/>
      <c r="B7" s="3"/>
      <c r="C7" s="4" t="s">
        <v>3</v>
      </c>
      <c r="D7" s="4" t="s">
        <v>57</v>
      </c>
      <c r="E7" s="4" t="s">
        <v>4</v>
      </c>
    </row>
    <row r="8" spans="1:5" ht="13.5" customHeight="1" x14ac:dyDescent="0.3">
      <c r="A8" s="3" t="s">
        <v>5</v>
      </c>
      <c r="B8" s="5" t="s">
        <v>6</v>
      </c>
      <c r="C8" s="4" t="s">
        <v>59</v>
      </c>
      <c r="D8" s="4" t="s">
        <v>59</v>
      </c>
      <c r="E8" s="4" t="s">
        <v>58</v>
      </c>
    </row>
    <row r="9" spans="1:5" ht="13.5" customHeight="1" x14ac:dyDescent="0.25">
      <c r="A9" s="2" t="s">
        <v>7</v>
      </c>
    </row>
    <row r="10" spans="1:5" ht="13.5" customHeight="1" x14ac:dyDescent="0.25">
      <c r="A10" t="s">
        <v>8</v>
      </c>
      <c r="B10" s="8" t="s">
        <v>9</v>
      </c>
      <c r="C10" s="9">
        <v>6.2699999999999997E-15</v>
      </c>
      <c r="D10" s="9">
        <v>3.7999999999999998E-11</v>
      </c>
      <c r="E10" s="9">
        <v>1.65E-4</v>
      </c>
    </row>
    <row r="11" spans="1:5" ht="13.5" customHeight="1" x14ac:dyDescent="0.25">
      <c r="D11" t="s">
        <v>10</v>
      </c>
      <c r="E11" s="1">
        <v>1.65E-4</v>
      </c>
    </row>
    <row r="12" spans="1:5" ht="3" customHeight="1" x14ac:dyDescent="0.25">
      <c r="A12" s="6" t="s">
        <v>0</v>
      </c>
      <c r="B12" s="6"/>
      <c r="C12" s="6"/>
      <c r="D12" s="6"/>
      <c r="E12" s="6"/>
    </row>
    <row r="13" spans="1:5" ht="13.5" customHeight="1" x14ac:dyDescent="0.25">
      <c r="A13" s="2" t="s">
        <v>11</v>
      </c>
    </row>
    <row r="14" spans="1:5" ht="13.5" customHeight="1" x14ac:dyDescent="0.25">
      <c r="A14" t="s">
        <v>12</v>
      </c>
      <c r="B14" s="8" t="s">
        <v>61</v>
      </c>
      <c r="C14" s="9">
        <f>34*10^6/(3240000000*10^6/35.3147)</f>
        <v>3.7058635802469139E-7</v>
      </c>
      <c r="D14" s="9">
        <v>2.1E-7</v>
      </c>
      <c r="E14" s="9">
        <f>C14/D14</f>
        <v>1.7646969429747208</v>
      </c>
    </row>
    <row r="15" spans="1:5" ht="13.5" customHeight="1" x14ac:dyDescent="0.25">
      <c r="C15" s="1"/>
      <c r="D15" t="s">
        <v>10</v>
      </c>
      <c r="E15" s="1">
        <f>E14</f>
        <v>1.7646969429747208</v>
      </c>
    </row>
    <row r="16" spans="1:5" ht="3" customHeight="1" x14ac:dyDescent="0.25">
      <c r="A16" s="6" t="s">
        <v>0</v>
      </c>
      <c r="B16" s="6"/>
      <c r="C16" s="6"/>
      <c r="D16" s="6"/>
      <c r="E16" s="6"/>
    </row>
    <row r="17" spans="1:5" ht="13.5" customHeight="1" x14ac:dyDescent="0.25">
      <c r="A17" s="2" t="s">
        <v>13</v>
      </c>
    </row>
    <row r="18" spans="1:5" ht="13.5" customHeight="1" x14ac:dyDescent="0.25">
      <c r="A18" t="s">
        <v>14</v>
      </c>
      <c r="B18" t="s">
        <v>15</v>
      </c>
      <c r="C18" s="1">
        <v>4.6799999999999997E-17</v>
      </c>
      <c r="D18" s="1">
        <v>4.0000000000000001E-13</v>
      </c>
      <c r="E18" s="1">
        <v>1.17E-4</v>
      </c>
    </row>
    <row r="19" spans="1:5" ht="13.5" customHeight="1" x14ac:dyDescent="0.25">
      <c r="B19" t="s">
        <v>16</v>
      </c>
      <c r="C19" s="1">
        <v>6.0300000000000003E-18</v>
      </c>
      <c r="D19" s="1">
        <v>4.5E-13</v>
      </c>
      <c r="E19" s="1">
        <v>1.34E-5</v>
      </c>
    </row>
    <row r="20" spans="1:5" ht="13.5" customHeight="1" x14ac:dyDescent="0.25">
      <c r="B20" t="s">
        <v>17</v>
      </c>
      <c r="C20" s="1">
        <v>4.4200000000000002E-17</v>
      </c>
      <c r="D20" s="1">
        <v>4.7000000000000002E-13</v>
      </c>
      <c r="E20" s="1">
        <v>9.4099999999999997E-5</v>
      </c>
    </row>
    <row r="21" spans="1:5" ht="13.5" customHeight="1" x14ac:dyDescent="0.25">
      <c r="B21" t="s">
        <v>18</v>
      </c>
      <c r="C21" s="1">
        <v>9.13E-17</v>
      </c>
      <c r="D21" s="1">
        <v>3.7E-14</v>
      </c>
      <c r="E21" s="1">
        <v>2.47E-3</v>
      </c>
    </row>
    <row r="22" spans="1:5" ht="13.5" customHeight="1" x14ac:dyDescent="0.25">
      <c r="B22" t="s">
        <v>19</v>
      </c>
      <c r="C22" s="1">
        <v>1.13E-17</v>
      </c>
      <c r="D22" s="1">
        <v>3.4E-14</v>
      </c>
      <c r="E22" s="1">
        <v>3.3100000000000002E-4</v>
      </c>
    </row>
    <row r="23" spans="1:5" ht="13.5" customHeight="1" x14ac:dyDescent="0.25">
      <c r="B23" t="s">
        <v>20</v>
      </c>
      <c r="C23" s="1">
        <v>3.2000000000000002E-17</v>
      </c>
      <c r="D23" s="1">
        <v>4.1000000000000002E-14</v>
      </c>
      <c r="E23" s="1">
        <v>7.8100000000000001E-4</v>
      </c>
    </row>
    <row r="24" spans="1:5" ht="13.5" customHeight="1" x14ac:dyDescent="0.25">
      <c r="D24" t="s">
        <v>10</v>
      </c>
      <c r="E24" s="1">
        <v>3.8E-3</v>
      </c>
    </row>
    <row r="25" spans="1:5" ht="3" customHeight="1" x14ac:dyDescent="0.25">
      <c r="A25" s="6" t="s">
        <v>0</v>
      </c>
      <c r="B25" s="6"/>
      <c r="C25" s="6"/>
      <c r="D25" s="6"/>
      <c r="E25" s="6"/>
    </row>
    <row r="26" spans="1:5" ht="13.5" customHeight="1" x14ac:dyDescent="0.25">
      <c r="A26" t="s">
        <v>21</v>
      </c>
      <c r="B26" t="s">
        <v>22</v>
      </c>
      <c r="C26" s="1">
        <v>1.7E-15</v>
      </c>
      <c r="D26" s="1">
        <v>2.5000000000000001E-11</v>
      </c>
      <c r="E26" s="1">
        <v>6.7799999999999995E-5</v>
      </c>
    </row>
    <row r="27" spans="1:5" ht="13.5" customHeight="1" x14ac:dyDescent="0.25">
      <c r="B27" t="s">
        <v>9</v>
      </c>
      <c r="C27" s="1">
        <v>7.7400000000000003E-14</v>
      </c>
      <c r="D27" s="1">
        <v>3.7999999999999998E-11</v>
      </c>
      <c r="E27" s="1">
        <v>1.0200000000000001E-3</v>
      </c>
    </row>
    <row r="28" spans="1:5" ht="13.5" customHeight="1" x14ac:dyDescent="0.25">
      <c r="B28" t="s">
        <v>23</v>
      </c>
      <c r="C28" s="1">
        <v>1.6E-15</v>
      </c>
      <c r="D28" s="1">
        <v>9.7999999999999998E-11</v>
      </c>
      <c r="E28" s="1">
        <v>1.63E-5</v>
      </c>
    </row>
    <row r="29" spans="1:5" ht="13.5" customHeight="1" x14ac:dyDescent="0.25">
      <c r="B29" t="s">
        <v>15</v>
      </c>
      <c r="C29" s="1">
        <v>4.9400000000000004E-16</v>
      </c>
      <c r="D29" s="1">
        <v>4.0000000000000001E-13</v>
      </c>
      <c r="E29" s="1">
        <v>1.24E-3</v>
      </c>
    </row>
    <row r="30" spans="1:5" ht="13.5" customHeight="1" x14ac:dyDescent="0.25">
      <c r="B30" t="s">
        <v>16</v>
      </c>
      <c r="C30" s="1">
        <v>4.5299999999999998E-17</v>
      </c>
      <c r="D30" s="1">
        <v>4.5E-13</v>
      </c>
      <c r="E30" s="1">
        <v>1.01E-4</v>
      </c>
    </row>
    <row r="31" spans="1:5" ht="13.5" customHeight="1" x14ac:dyDescent="0.25">
      <c r="B31" t="s">
        <v>17</v>
      </c>
      <c r="C31" s="1">
        <v>1.0999999999999999E-15</v>
      </c>
      <c r="D31" s="1">
        <v>4.7000000000000002E-13</v>
      </c>
      <c r="E31" s="1">
        <v>2.3400000000000001E-3</v>
      </c>
    </row>
    <row r="32" spans="1:5" ht="13.5" customHeight="1" x14ac:dyDescent="0.25">
      <c r="B32" t="s">
        <v>18</v>
      </c>
      <c r="C32" s="1">
        <v>5.2699999999999998E-17</v>
      </c>
      <c r="D32" s="1">
        <v>3.7E-14</v>
      </c>
      <c r="E32" s="1">
        <v>1.4300000000000001E-3</v>
      </c>
    </row>
    <row r="33" spans="1:5" ht="13.5" customHeight="1" x14ac:dyDescent="0.25">
      <c r="B33" t="s">
        <v>19</v>
      </c>
      <c r="C33" s="1">
        <v>1.2900000000000001E-15</v>
      </c>
      <c r="D33" s="1">
        <v>3.4E-14</v>
      </c>
      <c r="E33" s="1">
        <v>3.7999999999999999E-2</v>
      </c>
    </row>
    <row r="34" spans="1:5" ht="13.5" customHeight="1" x14ac:dyDescent="0.25">
      <c r="B34" t="s">
        <v>20</v>
      </c>
      <c r="C34" s="1">
        <v>2.2E-16</v>
      </c>
      <c r="D34" s="1">
        <v>4.1000000000000002E-14</v>
      </c>
      <c r="E34" s="1">
        <v>5.3699999999999998E-3</v>
      </c>
    </row>
    <row r="35" spans="1:5" ht="13.5" customHeight="1" x14ac:dyDescent="0.25">
      <c r="B35" t="s">
        <v>24</v>
      </c>
      <c r="C35" s="1">
        <v>3.06E-17</v>
      </c>
      <c r="D35" s="1">
        <v>6.8999999999999996E-14</v>
      </c>
      <c r="E35" s="1">
        <v>4.44E-4</v>
      </c>
    </row>
    <row r="36" spans="1:5" ht="13.5" customHeight="1" x14ac:dyDescent="0.25">
      <c r="D36" t="s">
        <v>10</v>
      </c>
      <c r="E36" s="1">
        <v>0.05</v>
      </c>
    </row>
    <row r="37" spans="1:5" ht="3" customHeight="1" x14ac:dyDescent="0.25">
      <c r="A37" s="6" t="s">
        <v>0</v>
      </c>
      <c r="B37" s="6"/>
      <c r="C37" s="6"/>
      <c r="D37" s="6"/>
      <c r="E37" s="6"/>
    </row>
    <row r="38" spans="1:5" ht="13.5" customHeight="1" x14ac:dyDescent="0.25">
      <c r="A38" t="s">
        <v>25</v>
      </c>
      <c r="B38" t="s">
        <v>22</v>
      </c>
      <c r="C38" s="1">
        <v>1.6900000000000001E-16</v>
      </c>
      <c r="D38" s="1">
        <v>2.5000000000000001E-11</v>
      </c>
      <c r="E38" s="1">
        <v>6.7700000000000004E-6</v>
      </c>
    </row>
    <row r="39" spans="1:5" ht="13.5" customHeight="1" x14ac:dyDescent="0.25">
      <c r="B39" t="s">
        <v>15</v>
      </c>
      <c r="C39" s="1">
        <v>4.5400000000000002E-17</v>
      </c>
      <c r="D39" s="1">
        <v>4.0000000000000001E-13</v>
      </c>
      <c r="E39" s="1">
        <v>1.13E-4</v>
      </c>
    </row>
    <row r="40" spans="1:5" ht="13.5" customHeight="1" x14ac:dyDescent="0.25">
      <c r="B40" t="s">
        <v>16</v>
      </c>
      <c r="C40" s="1">
        <v>5.7300000000000003E-18</v>
      </c>
      <c r="D40" s="1">
        <v>4.5E-13</v>
      </c>
      <c r="E40" s="1">
        <v>1.27E-5</v>
      </c>
    </row>
    <row r="41" spans="1:5" ht="13.5" customHeight="1" x14ac:dyDescent="0.25">
      <c r="B41" t="s">
        <v>17</v>
      </c>
      <c r="C41" s="1">
        <v>4.3600000000000002E-17</v>
      </c>
      <c r="D41" s="1">
        <v>4.7000000000000002E-13</v>
      </c>
      <c r="E41" s="1">
        <v>9.2800000000000006E-5</v>
      </c>
    </row>
    <row r="42" spans="1:5" ht="13.5" customHeight="1" x14ac:dyDescent="0.25">
      <c r="B42" t="s">
        <v>18</v>
      </c>
      <c r="C42" s="1">
        <v>1.89E-17</v>
      </c>
      <c r="D42" s="1">
        <v>3.7E-14</v>
      </c>
      <c r="E42" s="1">
        <v>5.1000000000000004E-4</v>
      </c>
    </row>
    <row r="43" spans="1:5" ht="13.5" customHeight="1" x14ac:dyDescent="0.25">
      <c r="B43" t="s">
        <v>19</v>
      </c>
      <c r="C43" s="1">
        <v>1.2900000000000001E-17</v>
      </c>
      <c r="D43" s="1">
        <v>3.4E-14</v>
      </c>
      <c r="E43" s="1">
        <v>3.79E-4</v>
      </c>
    </row>
    <row r="44" spans="1:5" ht="13.5" customHeight="1" x14ac:dyDescent="0.25">
      <c r="B44" t="s">
        <v>20</v>
      </c>
      <c r="C44" s="1">
        <v>3.7100000000000001E-17</v>
      </c>
      <c r="D44" s="1">
        <v>4.1000000000000002E-14</v>
      </c>
      <c r="E44" s="1">
        <v>9.0499999999999999E-4</v>
      </c>
    </row>
    <row r="45" spans="1:5" ht="13.5" customHeight="1" x14ac:dyDescent="0.25">
      <c r="B45" t="s">
        <v>24</v>
      </c>
      <c r="C45" s="1">
        <v>4.9499999999999999E-18</v>
      </c>
      <c r="D45" s="1">
        <v>6.8999999999999996E-14</v>
      </c>
      <c r="E45" s="1">
        <v>7.1699999999999995E-5</v>
      </c>
    </row>
    <row r="46" spans="1:5" ht="13.5" customHeight="1" x14ac:dyDescent="0.25">
      <c r="D46" t="s">
        <v>10</v>
      </c>
      <c r="E46" s="1">
        <v>2.0899999999999998E-3</v>
      </c>
    </row>
    <row r="47" spans="1:5" ht="3" customHeight="1" x14ac:dyDescent="0.25">
      <c r="A47" s="6" t="s">
        <v>0</v>
      </c>
      <c r="B47" s="6"/>
      <c r="C47" s="6"/>
      <c r="D47" s="6"/>
      <c r="E47" s="6"/>
    </row>
    <row r="48" spans="1:5" ht="13.5" customHeight="1" x14ac:dyDescent="0.25">
      <c r="A48" s="2" t="s">
        <v>26</v>
      </c>
    </row>
    <row r="49" spans="1:5" ht="13.5" customHeight="1" x14ac:dyDescent="0.25">
      <c r="A49" t="s">
        <v>67</v>
      </c>
      <c r="B49" t="s">
        <v>23</v>
      </c>
      <c r="C49" s="1">
        <v>1.01E-13</v>
      </c>
      <c r="D49" s="1">
        <v>9.7999999999999998E-11</v>
      </c>
      <c r="E49" s="1">
        <v>1.0300000000000001E-3</v>
      </c>
    </row>
    <row r="50" spans="1:5" ht="13.5" customHeight="1" x14ac:dyDescent="0.25">
      <c r="B50" t="s">
        <v>15</v>
      </c>
      <c r="C50" s="1">
        <v>1.0200000000000001E-16</v>
      </c>
      <c r="D50" s="1">
        <v>4.0000000000000001E-13</v>
      </c>
      <c r="E50" s="1">
        <v>2.5500000000000002E-4</v>
      </c>
    </row>
    <row r="51" spans="1:5" ht="13.5" customHeight="1" x14ac:dyDescent="0.25">
      <c r="B51" t="s">
        <v>17</v>
      </c>
      <c r="C51" s="1">
        <v>7.3199999999999999E-17</v>
      </c>
      <c r="D51" s="1">
        <v>4.7000000000000002E-13</v>
      </c>
      <c r="E51" s="1">
        <v>1.56E-4</v>
      </c>
    </row>
    <row r="52" spans="1:5" ht="13.5" customHeight="1" x14ac:dyDescent="0.25">
      <c r="B52" t="s">
        <v>20</v>
      </c>
      <c r="C52" s="1">
        <v>5.4900000000000002E-17</v>
      </c>
      <c r="D52" s="1">
        <v>4.1000000000000002E-14</v>
      </c>
      <c r="E52" s="1">
        <v>1.34E-3</v>
      </c>
    </row>
    <row r="53" spans="1:5" ht="13.5" customHeight="1" x14ac:dyDescent="0.25">
      <c r="D53" t="s">
        <v>10</v>
      </c>
      <c r="E53" s="1">
        <v>2.7799999999999999E-3</v>
      </c>
    </row>
    <row r="54" spans="1:5" ht="3" customHeight="1" x14ac:dyDescent="0.25">
      <c r="A54" s="6" t="s">
        <v>0</v>
      </c>
      <c r="B54" s="6"/>
      <c r="C54" s="6"/>
      <c r="D54" s="6"/>
      <c r="E54" s="6"/>
    </row>
    <row r="55" spans="1:5" ht="13.5" customHeight="1" x14ac:dyDescent="0.25">
      <c r="A55" t="s">
        <v>27</v>
      </c>
      <c r="B55" t="s">
        <v>22</v>
      </c>
      <c r="C55" s="1">
        <v>1.82E-15</v>
      </c>
      <c r="D55" s="1">
        <v>2.5000000000000001E-11</v>
      </c>
      <c r="E55" s="1">
        <v>7.2600000000000003E-5</v>
      </c>
    </row>
    <row r="56" spans="1:5" ht="13.5" customHeight="1" x14ac:dyDescent="0.25">
      <c r="B56" t="s">
        <v>9</v>
      </c>
      <c r="C56" s="1">
        <v>2.9200000000000002E-13</v>
      </c>
      <c r="D56" s="1">
        <v>3.7999999999999998E-11</v>
      </c>
      <c r="E56" s="1">
        <v>3.8400000000000001E-3</v>
      </c>
    </row>
    <row r="57" spans="1:5" ht="13.5" customHeight="1" x14ac:dyDescent="0.25">
      <c r="B57" t="s">
        <v>23</v>
      </c>
      <c r="C57" s="1">
        <v>4.3100000000000002E-15</v>
      </c>
      <c r="D57" s="1">
        <v>9.7999999999999998E-11</v>
      </c>
      <c r="E57" s="1">
        <v>4.3900000000000003E-5</v>
      </c>
    </row>
    <row r="58" spans="1:5" ht="13.5" customHeight="1" x14ac:dyDescent="0.3">
      <c r="B58" t="s">
        <v>28</v>
      </c>
      <c r="C58" s="1">
        <v>1.23E-16</v>
      </c>
      <c r="D58" s="1">
        <v>2.8000000000000002E-13</v>
      </c>
      <c r="E58" s="1">
        <v>4.4000000000000002E-4</v>
      </c>
    </row>
    <row r="59" spans="1:5" ht="13.5" customHeight="1" x14ac:dyDescent="0.3">
      <c r="B59" t="s">
        <v>15</v>
      </c>
      <c r="C59" s="1">
        <v>8.6699999999999996E-17</v>
      </c>
      <c r="D59" s="1">
        <v>4.0000000000000001E-13</v>
      </c>
      <c r="E59" s="1">
        <v>2.1699999999999999E-4</v>
      </c>
    </row>
    <row r="60" spans="1:5" ht="13.5" customHeight="1" x14ac:dyDescent="0.3">
      <c r="B60" t="s">
        <v>17</v>
      </c>
      <c r="C60" s="1">
        <v>7.4599999999999994E-17</v>
      </c>
      <c r="D60" s="1">
        <v>4.7000000000000002E-13</v>
      </c>
      <c r="E60" s="1">
        <v>1.5899999999999999E-4</v>
      </c>
    </row>
    <row r="61" spans="1:5" ht="13.5" customHeight="1" x14ac:dyDescent="0.3">
      <c r="B61" t="s">
        <v>18</v>
      </c>
      <c r="C61" s="1">
        <v>1.15E-15</v>
      </c>
      <c r="D61" s="1">
        <v>3.7E-14</v>
      </c>
      <c r="E61" s="1">
        <v>3.09E-2</v>
      </c>
    </row>
    <row r="62" spans="1:5" ht="13.5" customHeight="1" x14ac:dyDescent="0.3">
      <c r="B62" t="s">
        <v>19</v>
      </c>
      <c r="C62" s="1">
        <v>5.4700000000000001E-16</v>
      </c>
      <c r="D62" s="1">
        <v>3.4E-14</v>
      </c>
      <c r="E62" s="1">
        <v>1.61E-2</v>
      </c>
    </row>
    <row r="63" spans="1:5" ht="13.5" customHeight="1" x14ac:dyDescent="0.3">
      <c r="B63" t="s">
        <v>20</v>
      </c>
      <c r="C63" s="1">
        <v>1.2E-16</v>
      </c>
      <c r="D63" s="1">
        <v>4.1000000000000002E-14</v>
      </c>
      <c r="E63" s="1">
        <v>2.9199999999999999E-3</v>
      </c>
    </row>
    <row r="64" spans="1:5" ht="13.5" customHeight="1" x14ac:dyDescent="0.3">
      <c r="B64" t="s">
        <v>24</v>
      </c>
      <c r="C64" s="1">
        <v>1.41E-17</v>
      </c>
      <c r="D64" s="1">
        <v>6.8999999999999996E-14</v>
      </c>
      <c r="E64" s="1">
        <v>2.04E-4</v>
      </c>
    </row>
    <row r="65" spans="1:5" ht="13.5" customHeight="1" x14ac:dyDescent="0.3">
      <c r="B65" t="s">
        <v>62</v>
      </c>
      <c r="C65" s="1">
        <f>0.1137/(4*10^9)</f>
        <v>2.8424999999999998E-11</v>
      </c>
      <c r="D65" s="1">
        <v>6.6E-10</v>
      </c>
      <c r="E65" s="1">
        <f>C65/D65</f>
        <v>4.3068181818181818E-2</v>
      </c>
    </row>
    <row r="66" spans="1:5" ht="13.5" customHeight="1" x14ac:dyDescent="0.3">
      <c r="B66" t="s">
        <v>63</v>
      </c>
      <c r="C66" s="1">
        <f>15068/(4*10^9)</f>
        <v>3.7670000000000001E-6</v>
      </c>
      <c r="D66" s="1">
        <v>3.5999999999999998E-6</v>
      </c>
      <c r="E66" s="1">
        <f>C66/D66</f>
        <v>1.046388888888889</v>
      </c>
    </row>
    <row r="67" spans="1:5" ht="13.5" customHeight="1" x14ac:dyDescent="0.3">
      <c r="B67" t="s">
        <v>61</v>
      </c>
      <c r="C67" s="1">
        <f>14.66/(4*10^9)</f>
        <v>3.6650000000000001E-9</v>
      </c>
      <c r="D67" s="1">
        <v>2.1E-7</v>
      </c>
      <c r="E67" s="1">
        <f>C67/D67</f>
        <v>1.7452380952380952E-2</v>
      </c>
    </row>
    <row r="68" spans="1:5" ht="13.5" customHeight="1" x14ac:dyDescent="0.3">
      <c r="D68" t="s">
        <v>10</v>
      </c>
      <c r="E68" s="1">
        <f>SUM(E55:E67)</f>
        <v>1.1618059516594519</v>
      </c>
    </row>
    <row r="69" spans="1:5" ht="3" customHeight="1" x14ac:dyDescent="0.3">
      <c r="A69" s="6" t="s">
        <v>0</v>
      </c>
      <c r="B69" s="6"/>
      <c r="C69" s="6"/>
      <c r="D69" s="6"/>
      <c r="E69" s="6"/>
    </row>
    <row r="70" spans="1:5" ht="13.5" customHeight="1" x14ac:dyDescent="0.3">
      <c r="A70" s="2" t="s">
        <v>29</v>
      </c>
    </row>
    <row r="71" spans="1:5" ht="13.5" customHeight="1" x14ac:dyDescent="0.3">
      <c r="A71" t="s">
        <v>30</v>
      </c>
      <c r="B71" t="s">
        <v>15</v>
      </c>
      <c r="C71" s="1">
        <v>1.2E-16</v>
      </c>
      <c r="D71" s="1">
        <v>4.0000000000000001E-13</v>
      </c>
      <c r="E71" s="1">
        <v>3.01E-4</v>
      </c>
    </row>
    <row r="72" spans="1:5" ht="13.5" customHeight="1" x14ac:dyDescent="0.3">
      <c r="B72" t="s">
        <v>17</v>
      </c>
      <c r="C72" s="1">
        <v>1.2500000000000001E-16</v>
      </c>
      <c r="D72" s="1">
        <v>4.7000000000000002E-13</v>
      </c>
      <c r="E72" s="1">
        <v>2.6699999999999998E-4</v>
      </c>
    </row>
    <row r="73" spans="1:5" ht="13.5" customHeight="1" x14ac:dyDescent="0.3">
      <c r="B73" t="s">
        <v>20</v>
      </c>
      <c r="C73" s="1">
        <v>6.0600000000000001E-17</v>
      </c>
      <c r="D73" s="1">
        <v>4.1000000000000002E-14</v>
      </c>
      <c r="E73" s="1">
        <v>1.48E-3</v>
      </c>
    </row>
    <row r="74" spans="1:5" ht="13.5" customHeight="1" x14ac:dyDescent="0.3">
      <c r="D74" t="s">
        <v>10</v>
      </c>
      <c r="E74" s="1">
        <v>2.0500000000000002E-3</v>
      </c>
    </row>
    <row r="75" spans="1:5" ht="3" customHeight="1" x14ac:dyDescent="0.3">
      <c r="A75" s="6" t="s">
        <v>0</v>
      </c>
      <c r="B75" s="6"/>
      <c r="C75" s="6"/>
      <c r="D75" s="6"/>
      <c r="E75" s="6"/>
    </row>
    <row r="76" spans="1:5" ht="13.5" customHeight="1" x14ac:dyDescent="0.3">
      <c r="A76" t="s">
        <v>31</v>
      </c>
      <c r="B76" t="s">
        <v>15</v>
      </c>
      <c r="C76" s="1">
        <v>1.0500000000000001E-16</v>
      </c>
      <c r="D76" s="1">
        <v>4.0000000000000001E-13</v>
      </c>
      <c r="E76" s="1">
        <v>2.63E-4</v>
      </c>
    </row>
    <row r="77" spans="1:5" ht="13.5" customHeight="1" x14ac:dyDescent="0.3">
      <c r="B77" s="8" t="s">
        <v>17</v>
      </c>
      <c r="C77" s="9">
        <v>4.8899999999999997E-17</v>
      </c>
      <c r="D77" s="9">
        <v>4.7000000000000002E-13</v>
      </c>
      <c r="E77" s="9">
        <v>1.0399999999999999E-4</v>
      </c>
    </row>
    <row r="78" spans="1:5" ht="13.5" customHeight="1" x14ac:dyDescent="0.3">
      <c r="D78" t="s">
        <v>10</v>
      </c>
      <c r="E78" s="1">
        <v>3.6699999999999998E-4</v>
      </c>
    </row>
    <row r="79" spans="1:5" ht="3" customHeight="1" x14ac:dyDescent="0.3">
      <c r="A79" s="6" t="s">
        <v>0</v>
      </c>
      <c r="B79" s="6"/>
      <c r="C79" s="6"/>
      <c r="D79" s="6"/>
      <c r="E79" s="6"/>
    </row>
    <row r="80" spans="1:5" ht="13.5" customHeight="1" x14ac:dyDescent="0.3">
      <c r="A80" s="2" t="s">
        <v>32</v>
      </c>
    </row>
    <row r="81" spans="1:5" ht="13.5" customHeight="1" x14ac:dyDescent="0.3">
      <c r="A81" t="s">
        <v>33</v>
      </c>
      <c r="B81" s="8" t="s">
        <v>61</v>
      </c>
      <c r="C81" s="9">
        <v>3.14E-6</v>
      </c>
      <c r="D81" s="9">
        <v>2.1E-7</v>
      </c>
      <c r="E81" s="9">
        <v>15</v>
      </c>
    </row>
    <row r="82" spans="1:5" ht="13.5" customHeight="1" x14ac:dyDescent="0.3">
      <c r="D82" t="s">
        <v>10</v>
      </c>
      <c r="E82" s="1">
        <v>15</v>
      </c>
    </row>
    <row r="83" spans="1:5" ht="3" customHeight="1" x14ac:dyDescent="0.3">
      <c r="A83" s="6" t="s">
        <v>0</v>
      </c>
      <c r="B83" s="6"/>
      <c r="C83" s="6"/>
      <c r="D83" s="6"/>
      <c r="E83" s="6"/>
    </row>
    <row r="84" spans="1:5" ht="13.5" customHeight="1" x14ac:dyDescent="0.3">
      <c r="A84" t="s">
        <v>34</v>
      </c>
      <c r="B84" t="s">
        <v>22</v>
      </c>
      <c r="C84" s="1">
        <v>4.2700000000000002E-17</v>
      </c>
      <c r="D84" s="1">
        <v>2.5000000000000001E-11</v>
      </c>
      <c r="E84" s="1">
        <v>1.7099999999999999E-6</v>
      </c>
    </row>
    <row r="85" spans="1:5" ht="13.5" customHeight="1" x14ac:dyDescent="0.3">
      <c r="B85" t="s">
        <v>35</v>
      </c>
      <c r="C85" s="1">
        <v>5.7300000000000002E-17</v>
      </c>
      <c r="D85" s="1">
        <v>9.4000000000000003E-14</v>
      </c>
      <c r="E85" s="1">
        <v>6.0999999999999997E-4</v>
      </c>
    </row>
    <row r="86" spans="1:5" ht="13.5" customHeight="1" x14ac:dyDescent="0.3">
      <c r="B86" t="s">
        <v>28</v>
      </c>
      <c r="C86" s="1">
        <v>1.38E-16</v>
      </c>
      <c r="D86" s="1">
        <v>2.8000000000000002E-13</v>
      </c>
      <c r="E86" s="1">
        <v>4.9299999999999995E-4</v>
      </c>
    </row>
    <row r="87" spans="1:5" ht="13.5" customHeight="1" x14ac:dyDescent="0.3">
      <c r="B87" t="s">
        <v>36</v>
      </c>
      <c r="C87" s="1">
        <v>5.6200000000000006E-17</v>
      </c>
      <c r="D87" s="1">
        <v>1.6E-13</v>
      </c>
      <c r="E87" s="1">
        <v>3.5100000000000002E-4</v>
      </c>
    </row>
    <row r="88" spans="1:5" ht="13.5" customHeight="1" x14ac:dyDescent="0.3">
      <c r="B88" t="s">
        <v>15</v>
      </c>
      <c r="C88" s="1">
        <v>5.7300000000000002E-17</v>
      </c>
      <c r="D88" s="1">
        <v>4.0000000000000001E-13</v>
      </c>
      <c r="E88" s="1">
        <v>1.4300000000000001E-4</v>
      </c>
    </row>
    <row r="89" spans="1:5" ht="13.5" customHeight="1" x14ac:dyDescent="0.3">
      <c r="B89" t="s">
        <v>17</v>
      </c>
      <c r="C89" s="1">
        <v>5.4600000000000002E-17</v>
      </c>
      <c r="D89" s="1">
        <v>4.7000000000000002E-13</v>
      </c>
      <c r="E89" s="1">
        <v>1.16E-4</v>
      </c>
    </row>
    <row r="90" spans="1:5" ht="13.5" customHeight="1" x14ac:dyDescent="0.3">
      <c r="B90" t="s">
        <v>19</v>
      </c>
      <c r="C90" s="1">
        <v>8.6499999999999994E-18</v>
      </c>
      <c r="D90" s="1">
        <v>3.4E-14</v>
      </c>
      <c r="E90" s="1">
        <v>2.5399999999999999E-4</v>
      </c>
    </row>
    <row r="91" spans="1:5" ht="13.5" customHeight="1" x14ac:dyDescent="0.3">
      <c r="B91" t="s">
        <v>20</v>
      </c>
      <c r="C91" s="1">
        <v>1.0300000000000001E-17</v>
      </c>
      <c r="D91" s="1">
        <v>4.1000000000000002E-14</v>
      </c>
      <c r="E91" s="1">
        <v>2.52E-4</v>
      </c>
    </row>
    <row r="92" spans="1:5" ht="13.5" customHeight="1" x14ac:dyDescent="0.3">
      <c r="D92" t="s">
        <v>10</v>
      </c>
      <c r="E92" s="1">
        <v>2.2200000000000002E-3</v>
      </c>
    </row>
    <row r="93" spans="1:5" ht="3" customHeight="1" x14ac:dyDescent="0.3">
      <c r="A93" s="6" t="s">
        <v>0</v>
      </c>
      <c r="B93" s="6"/>
      <c r="C93" s="6"/>
      <c r="D93" s="6"/>
      <c r="E93" s="6"/>
    </row>
    <row r="94" spans="1:5" ht="13.5" customHeight="1" x14ac:dyDescent="0.3">
      <c r="A94" s="2" t="s">
        <v>37</v>
      </c>
    </row>
    <row r="95" spans="1:5" ht="13.5" customHeight="1" x14ac:dyDescent="0.3">
      <c r="A95" t="s">
        <v>38</v>
      </c>
      <c r="B95" s="8" t="s">
        <v>61</v>
      </c>
      <c r="C95" s="9">
        <v>4.8099999999999997E-6</v>
      </c>
      <c r="D95" s="9">
        <v>2.1E-7</v>
      </c>
      <c r="E95" s="9">
        <v>22.9</v>
      </c>
    </row>
    <row r="96" spans="1:5" ht="13.5" customHeight="1" x14ac:dyDescent="0.3">
      <c r="D96" t="s">
        <v>10</v>
      </c>
      <c r="E96" s="1">
        <v>22.9</v>
      </c>
    </row>
    <row r="97" spans="1:5" ht="3" customHeight="1" x14ac:dyDescent="0.3">
      <c r="A97" s="6" t="s">
        <v>0</v>
      </c>
      <c r="B97" s="6"/>
      <c r="C97" s="6"/>
      <c r="D97" s="6"/>
      <c r="E97" s="6"/>
    </row>
    <row r="98" spans="1:5" ht="13.5" customHeight="1" x14ac:dyDescent="0.3">
      <c r="A98" t="s">
        <v>39</v>
      </c>
      <c r="B98" s="8" t="s">
        <v>61</v>
      </c>
      <c r="C98" s="9">
        <v>3.27E-6</v>
      </c>
      <c r="D98" s="9">
        <v>2.1E-7</v>
      </c>
      <c r="E98" s="9">
        <v>15.6</v>
      </c>
    </row>
    <row r="99" spans="1:5" ht="13.5" customHeight="1" x14ac:dyDescent="0.3">
      <c r="D99" t="s">
        <v>10</v>
      </c>
      <c r="E99" s="1">
        <v>15.6</v>
      </c>
    </row>
    <row r="100" spans="1:5" ht="3" customHeight="1" x14ac:dyDescent="0.3">
      <c r="A100" s="6" t="s">
        <v>0</v>
      </c>
      <c r="B100" s="6"/>
      <c r="C100" s="6"/>
      <c r="D100" s="6"/>
      <c r="E100" s="6"/>
    </row>
    <row r="101" spans="1:5" ht="13.5" customHeight="1" x14ac:dyDescent="0.3">
      <c r="A101" s="2" t="s">
        <v>40</v>
      </c>
    </row>
    <row r="102" spans="1:5" ht="13.5" customHeight="1" x14ac:dyDescent="0.3">
      <c r="A102" t="s">
        <v>41</v>
      </c>
      <c r="B102" t="s">
        <v>15</v>
      </c>
      <c r="C102" s="1">
        <v>1.1700000000000001E-15</v>
      </c>
      <c r="D102" s="1">
        <v>4.0000000000000001E-13</v>
      </c>
      <c r="E102" s="1">
        <v>2.9199999999999999E-3</v>
      </c>
    </row>
    <row r="103" spans="1:5" ht="13.5" customHeight="1" x14ac:dyDescent="0.3">
      <c r="B103" t="s">
        <v>17</v>
      </c>
      <c r="C103" s="1">
        <v>1.0499999999999999E-15</v>
      </c>
      <c r="D103" s="1">
        <v>4.7000000000000002E-13</v>
      </c>
      <c r="E103" s="1">
        <v>2.2200000000000002E-3</v>
      </c>
    </row>
    <row r="104" spans="1:5" ht="13.5" customHeight="1" x14ac:dyDescent="0.3">
      <c r="B104" t="s">
        <v>20</v>
      </c>
      <c r="C104" s="1">
        <v>8.3300000000000003E-16</v>
      </c>
      <c r="D104" s="1">
        <v>4.1000000000000002E-14</v>
      </c>
      <c r="E104" s="1">
        <v>2.0299999999999999E-2</v>
      </c>
    </row>
    <row r="105" spans="1:5" ht="13.5" customHeight="1" x14ac:dyDescent="0.3">
      <c r="D105" t="s">
        <v>10</v>
      </c>
      <c r="E105" s="1">
        <v>2.5499999999999998E-2</v>
      </c>
    </row>
    <row r="106" spans="1:5" ht="3" customHeight="1" x14ac:dyDescent="0.3">
      <c r="A106" s="6" t="s">
        <v>0</v>
      </c>
      <c r="B106" s="6"/>
      <c r="C106" s="6"/>
      <c r="D106" s="6"/>
      <c r="E106" s="6"/>
    </row>
    <row r="107" spans="1:5" ht="13.5" customHeight="1" x14ac:dyDescent="0.3">
      <c r="A107" t="s">
        <v>42</v>
      </c>
      <c r="B107" t="s">
        <v>15</v>
      </c>
      <c r="C107" s="1">
        <v>1.2300000000000001E-15</v>
      </c>
      <c r="D107" s="1">
        <v>4.0000000000000001E-13</v>
      </c>
      <c r="E107" s="1">
        <v>3.0699999999999998E-3</v>
      </c>
    </row>
    <row r="108" spans="1:5" ht="13.5" customHeight="1" x14ac:dyDescent="0.3">
      <c r="B108" t="s">
        <v>17</v>
      </c>
      <c r="C108" s="1">
        <v>8.6099999999999999E-16</v>
      </c>
      <c r="D108" s="1">
        <v>4.7000000000000002E-13</v>
      </c>
      <c r="E108" s="1">
        <v>1.83E-3</v>
      </c>
    </row>
    <row r="109" spans="1:5" ht="13.5" customHeight="1" x14ac:dyDescent="0.3">
      <c r="B109" t="s">
        <v>20</v>
      </c>
      <c r="C109" s="1">
        <v>7.0000000000000003E-16</v>
      </c>
      <c r="D109" s="1">
        <v>4.1000000000000002E-14</v>
      </c>
      <c r="E109" s="1">
        <v>1.7100000000000001E-2</v>
      </c>
    </row>
    <row r="110" spans="1:5" ht="13.5" customHeight="1" x14ac:dyDescent="0.3">
      <c r="D110" t="s">
        <v>10</v>
      </c>
      <c r="E110" s="1">
        <v>2.1999999999999999E-2</v>
      </c>
    </row>
    <row r="111" spans="1:5" ht="3" customHeight="1" x14ac:dyDescent="0.3">
      <c r="A111" s="6" t="s">
        <v>0</v>
      </c>
      <c r="B111" s="6"/>
      <c r="C111" s="6"/>
      <c r="D111" s="6"/>
      <c r="E111" s="6"/>
    </row>
    <row r="112" spans="1:5" ht="13.5" customHeight="1" x14ac:dyDescent="0.3">
      <c r="A112" t="s">
        <v>43</v>
      </c>
      <c r="B112" t="s">
        <v>15</v>
      </c>
      <c r="C112" s="1">
        <v>1.02E-15</v>
      </c>
      <c r="D112" s="1">
        <v>4.0000000000000001E-13</v>
      </c>
      <c r="E112" s="1">
        <v>2.5400000000000002E-3</v>
      </c>
    </row>
    <row r="113" spans="1:5" ht="13.5" customHeight="1" x14ac:dyDescent="0.3">
      <c r="B113" s="8" t="s">
        <v>17</v>
      </c>
      <c r="C113" s="9">
        <v>1.13E-15</v>
      </c>
      <c r="D113" s="9">
        <v>4.7000000000000002E-13</v>
      </c>
      <c r="E113" s="9">
        <v>2.3999999999999998E-3</v>
      </c>
    </row>
    <row r="114" spans="1:5" ht="13.5" customHeight="1" x14ac:dyDescent="0.3">
      <c r="D114" t="s">
        <v>10</v>
      </c>
      <c r="E114" s="1">
        <v>4.9399999999999999E-3</v>
      </c>
    </row>
    <row r="115" spans="1:5" ht="3" customHeight="1" x14ac:dyDescent="0.3">
      <c r="A115" s="6" t="s">
        <v>0</v>
      </c>
      <c r="B115" s="6"/>
      <c r="C115" s="6"/>
      <c r="D115" s="6"/>
      <c r="E115" s="6"/>
    </row>
    <row r="116" spans="1:5" ht="13.5" customHeight="1" x14ac:dyDescent="0.3">
      <c r="A116" t="s">
        <v>64</v>
      </c>
      <c r="B116" t="s">
        <v>15</v>
      </c>
      <c r="C116" s="1">
        <v>9.6099999999999999E-17</v>
      </c>
      <c r="D116" s="1">
        <v>4.0000000000000001E-13</v>
      </c>
      <c r="E116" s="1">
        <v>2.4000000000000001E-4</v>
      </c>
    </row>
    <row r="117" spans="1:5" ht="13.5" customHeight="1" x14ac:dyDescent="0.3">
      <c r="B117" s="8" t="s">
        <v>17</v>
      </c>
      <c r="C117" s="9">
        <v>7.4999999999999998E-17</v>
      </c>
      <c r="D117" s="9">
        <v>4.7000000000000002E-13</v>
      </c>
      <c r="E117" s="9">
        <v>1.6000000000000001E-4</v>
      </c>
    </row>
    <row r="118" spans="1:5" ht="13.5" customHeight="1" x14ac:dyDescent="0.3">
      <c r="D118" t="s">
        <v>10</v>
      </c>
      <c r="E118" s="1">
        <v>4.0000000000000002E-4</v>
      </c>
    </row>
    <row r="119" spans="1:5" ht="3" customHeight="1" x14ac:dyDescent="0.3">
      <c r="A119" s="6" t="s">
        <v>0</v>
      </c>
      <c r="B119" s="6"/>
      <c r="C119" s="6"/>
      <c r="D119" s="6"/>
      <c r="E119" s="6"/>
    </row>
    <row r="120" spans="1:5" ht="13.5" customHeight="1" x14ac:dyDescent="0.3">
      <c r="A120" t="s">
        <v>65</v>
      </c>
      <c r="B120" s="8" t="s">
        <v>15</v>
      </c>
      <c r="C120" s="9">
        <v>4.0799999999999999E-17</v>
      </c>
      <c r="D120" s="9">
        <v>4.0000000000000001E-13</v>
      </c>
      <c r="E120" s="9">
        <v>1.02E-4</v>
      </c>
    </row>
    <row r="121" spans="1:5" ht="13.5" customHeight="1" x14ac:dyDescent="0.3">
      <c r="B121" t="s">
        <v>17</v>
      </c>
      <c r="C121" s="1">
        <v>6.2400000000000001E-17</v>
      </c>
      <c r="D121" s="1">
        <v>4.7000000000000002E-13</v>
      </c>
      <c r="E121" s="1">
        <v>1.3300000000000001E-4</v>
      </c>
    </row>
    <row r="122" spans="1:5" ht="13.5" customHeight="1" x14ac:dyDescent="0.3">
      <c r="B122" s="8" t="s">
        <v>20</v>
      </c>
      <c r="C122" s="9">
        <v>5.5500000000000002E-17</v>
      </c>
      <c r="D122" s="9">
        <v>4.1000000000000002E-14</v>
      </c>
      <c r="E122" s="9">
        <v>1.3500000000000001E-3</v>
      </c>
    </row>
    <row r="123" spans="1:5" ht="13.5" customHeight="1" x14ac:dyDescent="0.3">
      <c r="D123" t="s">
        <v>10</v>
      </c>
      <c r="E123" s="1">
        <v>1.5900000000000001E-3</v>
      </c>
    </row>
    <row r="124" spans="1:5" ht="3" customHeight="1" x14ac:dyDescent="0.3">
      <c r="A124" s="6" t="s">
        <v>0</v>
      </c>
      <c r="B124" s="6"/>
      <c r="C124" s="6"/>
      <c r="D124" s="6"/>
      <c r="E124" s="6"/>
    </row>
    <row r="125" spans="1:5" ht="13.5" customHeight="1" x14ac:dyDescent="0.3">
      <c r="A125" t="s">
        <v>66</v>
      </c>
      <c r="B125" s="8" t="s">
        <v>17</v>
      </c>
      <c r="C125" s="9">
        <v>8.3999999999999997E-17</v>
      </c>
      <c r="D125" s="9">
        <v>4.7000000000000002E-13</v>
      </c>
      <c r="E125" s="9">
        <v>1.7899999999999999E-4</v>
      </c>
    </row>
    <row r="126" spans="1:5" ht="13.5" customHeight="1" x14ac:dyDescent="0.3">
      <c r="D126" t="s">
        <v>10</v>
      </c>
      <c r="E126" s="1">
        <v>1.7899999999999999E-4</v>
      </c>
    </row>
    <row r="127" spans="1:5" ht="3" customHeight="1" x14ac:dyDescent="0.3">
      <c r="A127" s="6" t="s">
        <v>0</v>
      </c>
      <c r="B127" s="6"/>
      <c r="C127" s="6"/>
      <c r="D127" s="6"/>
      <c r="E127" s="6"/>
    </row>
    <row r="128" spans="1:5" ht="13.5" customHeight="1" x14ac:dyDescent="0.3">
      <c r="A128" t="s">
        <v>44</v>
      </c>
      <c r="B128" t="s">
        <v>15</v>
      </c>
      <c r="C128" s="1">
        <v>1.2900000000000001E-15</v>
      </c>
      <c r="D128" s="1">
        <v>4.0000000000000001E-13</v>
      </c>
      <c r="E128" s="1">
        <v>3.2399999999999998E-3</v>
      </c>
    </row>
    <row r="129" spans="1:5" ht="13.5" customHeight="1" x14ac:dyDescent="0.3">
      <c r="B129" s="8" t="s">
        <v>17</v>
      </c>
      <c r="C129" s="9">
        <v>9.2600000000000006E-16</v>
      </c>
      <c r="D129" s="9">
        <v>4.7000000000000002E-13</v>
      </c>
      <c r="E129" s="9">
        <v>1.97E-3</v>
      </c>
    </row>
    <row r="130" spans="1:5" ht="13.5" customHeight="1" x14ac:dyDescent="0.3">
      <c r="B130" t="s">
        <v>18</v>
      </c>
      <c r="C130" s="1">
        <v>5.2499999999999995E-16</v>
      </c>
      <c r="D130" s="1">
        <v>3.7E-14</v>
      </c>
      <c r="E130" s="1">
        <v>1.4200000000000001E-2</v>
      </c>
    </row>
    <row r="131" spans="1:5" ht="13.5" customHeight="1" x14ac:dyDescent="0.3">
      <c r="B131" s="8" t="s">
        <v>20</v>
      </c>
      <c r="C131" s="9">
        <v>1.1100000000000001E-15</v>
      </c>
      <c r="D131" s="9">
        <v>4.1000000000000002E-14</v>
      </c>
      <c r="E131" s="9">
        <v>2.7099999999999999E-2</v>
      </c>
    </row>
    <row r="132" spans="1:5" ht="13.5" customHeight="1" x14ac:dyDescent="0.3">
      <c r="D132" t="s">
        <v>10</v>
      </c>
      <c r="E132" s="1">
        <v>4.65E-2</v>
      </c>
    </row>
    <row r="133" spans="1:5" ht="3" customHeight="1" x14ac:dyDescent="0.3">
      <c r="A133" s="6" t="s">
        <v>0</v>
      </c>
      <c r="B133" s="6"/>
      <c r="C133" s="6"/>
      <c r="D133" s="6"/>
      <c r="E133" s="6"/>
    </row>
    <row r="134" spans="1:5" ht="13.5" customHeight="1" x14ac:dyDescent="0.3">
      <c r="A134" t="s">
        <v>45</v>
      </c>
      <c r="B134" s="8" t="s">
        <v>15</v>
      </c>
      <c r="C134" s="9">
        <v>1.25E-15</v>
      </c>
      <c r="D134" s="9">
        <v>4.0000000000000001E-13</v>
      </c>
      <c r="E134" s="9">
        <v>3.1199999999999999E-3</v>
      </c>
    </row>
    <row r="135" spans="1:5" ht="13.5" customHeight="1" x14ac:dyDescent="0.3">
      <c r="B135" t="s">
        <v>17</v>
      </c>
      <c r="C135" s="1">
        <v>1.14E-15</v>
      </c>
      <c r="D135" s="1">
        <v>4.7000000000000002E-13</v>
      </c>
      <c r="E135" s="1">
        <v>2.4299999999999999E-3</v>
      </c>
    </row>
    <row r="136" spans="1:5" ht="13.5" customHeight="1" x14ac:dyDescent="0.3">
      <c r="B136" s="8" t="s">
        <v>20</v>
      </c>
      <c r="C136" s="9">
        <v>3.9299999999999998E-16</v>
      </c>
      <c r="D136" s="9">
        <v>4.1000000000000002E-14</v>
      </c>
      <c r="E136" s="9">
        <v>9.58E-3</v>
      </c>
    </row>
    <row r="137" spans="1:5" ht="13.5" customHeight="1" x14ac:dyDescent="0.3">
      <c r="D137" t="s">
        <v>10</v>
      </c>
      <c r="E137" s="1">
        <v>1.5100000000000001E-2</v>
      </c>
    </row>
    <row r="138" spans="1:5" ht="3" customHeight="1" x14ac:dyDescent="0.3">
      <c r="A138" s="6" t="s">
        <v>0</v>
      </c>
      <c r="B138" s="6"/>
      <c r="C138" s="6"/>
      <c r="D138" s="6"/>
      <c r="E138" s="6"/>
    </row>
    <row r="139" spans="1:5" ht="13.5" customHeight="1" x14ac:dyDescent="0.3">
      <c r="A139" t="s">
        <v>46</v>
      </c>
      <c r="B139" s="8" t="s">
        <v>15</v>
      </c>
      <c r="C139" s="9">
        <v>6.0600000000000001E-17</v>
      </c>
      <c r="D139" s="9">
        <v>4.0000000000000001E-13</v>
      </c>
      <c r="E139" s="9">
        <v>1.5200000000000001E-4</v>
      </c>
    </row>
    <row r="140" spans="1:5" ht="13.5" customHeight="1" x14ac:dyDescent="0.3">
      <c r="B140" t="s">
        <v>17</v>
      </c>
      <c r="C140" s="1">
        <v>4.2299999999999998E-17</v>
      </c>
      <c r="D140" s="1">
        <v>4.7000000000000002E-13</v>
      </c>
      <c r="E140" s="1">
        <v>9.0099999999999995E-5</v>
      </c>
    </row>
    <row r="141" spans="1:5" ht="13.5" customHeight="1" x14ac:dyDescent="0.3">
      <c r="B141" s="8" t="s">
        <v>20</v>
      </c>
      <c r="C141" s="9">
        <v>3.7899999999999997E-17</v>
      </c>
      <c r="D141" s="9">
        <v>4.1000000000000002E-14</v>
      </c>
      <c r="E141" s="9">
        <v>9.2299999999999999E-4</v>
      </c>
    </row>
    <row r="142" spans="1:5" ht="13.5" customHeight="1" x14ac:dyDescent="0.3">
      <c r="D142" t="s">
        <v>10</v>
      </c>
      <c r="E142" s="1">
        <v>1.17E-3</v>
      </c>
    </row>
    <row r="143" spans="1:5" ht="3" customHeight="1" x14ac:dyDescent="0.3">
      <c r="A143" s="6" t="s">
        <v>0</v>
      </c>
      <c r="B143" s="6"/>
      <c r="C143" s="6"/>
      <c r="D143" s="6"/>
      <c r="E143" s="6"/>
    </row>
    <row r="144" spans="1:5" ht="13.5" customHeight="1" x14ac:dyDescent="0.3">
      <c r="A144" s="2" t="s">
        <v>47</v>
      </c>
    </row>
    <row r="145" spans="1:5" ht="13.5" customHeight="1" x14ac:dyDescent="0.3">
      <c r="A145" t="s">
        <v>48</v>
      </c>
      <c r="B145" t="s">
        <v>60</v>
      </c>
      <c r="C145" s="1">
        <f>344*10^6/(535800000000000)</f>
        <v>6.4203060843598355E-7</v>
      </c>
      <c r="D145" s="1">
        <v>2.0999999999999999E-3</v>
      </c>
      <c r="E145" s="1">
        <f>C145/D145</f>
        <v>3.0572886115999218E-4</v>
      </c>
    </row>
    <row r="146" spans="1:5" ht="13.5" customHeight="1" x14ac:dyDescent="0.3">
      <c r="B146" s="8" t="s">
        <v>61</v>
      </c>
      <c r="C146" s="9">
        <f>3400*10^6/(535800000000000)</f>
        <v>6.3456513624486747E-6</v>
      </c>
      <c r="D146" s="9">
        <v>2.1E-7</v>
      </c>
      <c r="E146" s="9">
        <f>C146/D146</f>
        <v>30.217387440231786</v>
      </c>
    </row>
    <row r="147" spans="1:5" ht="13.5" customHeight="1" x14ac:dyDescent="0.3">
      <c r="C147" s="1"/>
      <c r="D147" t="s">
        <v>10</v>
      </c>
      <c r="E147" s="1">
        <f>SUM(E145:E146)</f>
        <v>30.217693169092946</v>
      </c>
    </row>
    <row r="148" spans="1:5" ht="3" customHeight="1" x14ac:dyDescent="0.3">
      <c r="A148" s="6" t="s">
        <v>0</v>
      </c>
      <c r="B148" s="6"/>
      <c r="C148" s="6"/>
      <c r="D148" s="6"/>
      <c r="E148" s="6"/>
    </row>
    <row r="149" spans="1:5" ht="13.5" customHeight="1" x14ac:dyDescent="0.3">
      <c r="A149" t="s">
        <v>49</v>
      </c>
      <c r="B149" t="s">
        <v>60</v>
      </c>
      <c r="C149" s="1">
        <f>970*10^6/1130959000000000</f>
        <v>8.5767919084599879E-7</v>
      </c>
      <c r="D149" s="1">
        <v>2.0999999999999999E-3</v>
      </c>
      <c r="E149" s="1">
        <f>C149/D149</f>
        <v>4.0841866230761849E-4</v>
      </c>
    </row>
    <row r="150" spans="1:5" ht="13.5" customHeight="1" x14ac:dyDescent="0.3">
      <c r="B150" s="8" t="s">
        <v>61</v>
      </c>
      <c r="C150" s="9">
        <f>1270*10^6/1130959000000000</f>
        <v>1.1229407962622872E-6</v>
      </c>
      <c r="D150" s="9">
        <v>2.1E-7</v>
      </c>
      <c r="E150" s="9">
        <f>C150/D150</f>
        <v>5.3473371250585107</v>
      </c>
    </row>
    <row r="151" spans="1:5" ht="13.5" customHeight="1" x14ac:dyDescent="0.3">
      <c r="C151" s="1"/>
      <c r="D151" t="s">
        <v>10</v>
      </c>
      <c r="E151" s="1">
        <f>SUM(E149:E150)</f>
        <v>5.3477455437208183</v>
      </c>
    </row>
    <row r="152" spans="1:5" ht="3" customHeight="1" x14ac:dyDescent="0.3">
      <c r="A152" s="6" t="s">
        <v>0</v>
      </c>
      <c r="B152" s="6"/>
      <c r="C152" s="6"/>
      <c r="D152" s="6"/>
      <c r="E152" s="6"/>
    </row>
    <row r="153" spans="1:5" ht="13.5" customHeight="1" x14ac:dyDescent="0.3">
      <c r="A153" t="s">
        <v>50</v>
      </c>
      <c r="B153" t="s">
        <v>60</v>
      </c>
      <c r="C153" s="1">
        <f>1820*10^6/2128800000000000</f>
        <v>8.5494175122134538E-7</v>
      </c>
      <c r="D153" s="1">
        <v>2.0999999999999999E-3</v>
      </c>
      <c r="E153" s="1">
        <f>C153/D153</f>
        <v>4.0711511962921213E-4</v>
      </c>
    </row>
    <row r="154" spans="1:5" ht="13.5" customHeight="1" x14ac:dyDescent="0.3">
      <c r="B154" s="8" t="s">
        <v>61</v>
      </c>
      <c r="C154" s="9">
        <f>13200*10^6/2128800000000000</f>
        <v>6.2006764374295378E-6</v>
      </c>
      <c r="D154" s="9">
        <v>2.1E-7</v>
      </c>
      <c r="E154" s="9">
        <f>C154/D154</f>
        <v>29.527030654426369</v>
      </c>
    </row>
    <row r="155" spans="1:5" ht="13.5" customHeight="1" x14ac:dyDescent="0.3">
      <c r="C155" s="1"/>
      <c r="D155" t="s">
        <v>10</v>
      </c>
      <c r="E155" s="1">
        <f>SUM(E153:E154)</f>
        <v>29.527437769545998</v>
      </c>
    </row>
    <row r="156" spans="1:5" ht="3" customHeight="1" x14ac:dyDescent="0.3">
      <c r="A156" s="6" t="s">
        <v>0</v>
      </c>
      <c r="B156" s="6"/>
      <c r="C156" s="6"/>
      <c r="D156" s="6"/>
      <c r="E156" s="6"/>
    </row>
    <row r="157" spans="1:5" ht="13.5" customHeight="1" x14ac:dyDescent="0.3">
      <c r="A157" t="s">
        <v>51</v>
      </c>
      <c r="B157" s="8" t="s">
        <v>61</v>
      </c>
      <c r="C157" s="9">
        <f>1660*10^6/451400000000000</f>
        <v>3.6774479397430216E-6</v>
      </c>
      <c r="D157" s="9">
        <v>2.1E-7</v>
      </c>
      <c r="E157" s="9">
        <f>C157/D157</f>
        <v>17.511656855919149</v>
      </c>
    </row>
    <row r="158" spans="1:5" ht="13.5" customHeight="1" x14ac:dyDescent="0.3">
      <c r="C158" s="1"/>
      <c r="D158" t="s">
        <v>10</v>
      </c>
      <c r="E158" s="1">
        <f>E157</f>
        <v>17.511656855919149</v>
      </c>
    </row>
    <row r="159" spans="1:5" ht="3" customHeight="1" x14ac:dyDescent="0.3">
      <c r="A159" s="6" t="s">
        <v>0</v>
      </c>
      <c r="B159" s="6"/>
      <c r="C159" s="6"/>
      <c r="D159" s="6"/>
      <c r="E159" s="6"/>
    </row>
    <row r="160" spans="1:5" ht="13.5" customHeight="1" x14ac:dyDescent="0.3">
      <c r="A160" t="s">
        <v>52</v>
      </c>
      <c r="B160" t="s">
        <v>60</v>
      </c>
      <c r="C160" s="1">
        <v>6.1700000000000003E-8</v>
      </c>
      <c r="D160" s="1">
        <v>2.0999999999999999E-3</v>
      </c>
      <c r="E160" s="1">
        <v>2.94E-5</v>
      </c>
    </row>
    <row r="161" spans="1:5" ht="13.5" customHeight="1" x14ac:dyDescent="0.3">
      <c r="B161" s="8" t="s">
        <v>61</v>
      </c>
      <c r="C161" s="9">
        <v>8.0100000000000004E-7</v>
      </c>
      <c r="D161" s="9">
        <v>2.1E-7</v>
      </c>
      <c r="E161" s="9">
        <v>3.81</v>
      </c>
    </row>
    <row r="162" spans="1:5" ht="13.5" customHeight="1" x14ac:dyDescent="0.3">
      <c r="D162" t="s">
        <v>10</v>
      </c>
      <c r="E162" s="1">
        <v>3.81</v>
      </c>
    </row>
    <row r="163" spans="1:5" ht="3" customHeight="1" x14ac:dyDescent="0.3">
      <c r="A163" s="6" t="s">
        <v>0</v>
      </c>
      <c r="B163" s="6"/>
      <c r="C163" s="6"/>
      <c r="D163" s="6"/>
      <c r="E163" s="6"/>
    </row>
    <row r="164" spans="1:5" ht="13.5" customHeight="1" x14ac:dyDescent="0.3">
      <c r="A164" s="2" t="s">
        <v>53</v>
      </c>
    </row>
    <row r="165" spans="1:5" ht="13.5" customHeight="1" x14ac:dyDescent="0.3">
      <c r="A165" t="s">
        <v>54</v>
      </c>
      <c r="B165" s="8" t="s">
        <v>15</v>
      </c>
      <c r="C165" s="9">
        <v>1.1599999999999999E-15</v>
      </c>
      <c r="D165" s="9">
        <v>4.0000000000000001E-13</v>
      </c>
      <c r="E165" s="9">
        <v>2.9099999999999998E-3</v>
      </c>
    </row>
    <row r="166" spans="1:5" ht="13.5" customHeight="1" x14ac:dyDescent="0.3">
      <c r="B166" t="s">
        <v>17</v>
      </c>
      <c r="C166" s="1">
        <v>8.7699999999999995E-16</v>
      </c>
      <c r="D166" s="1">
        <v>4.7000000000000002E-13</v>
      </c>
      <c r="E166" s="1">
        <v>1.8699999999999999E-3</v>
      </c>
    </row>
    <row r="167" spans="1:5" ht="13.5" customHeight="1" x14ac:dyDescent="0.3">
      <c r="B167" s="8" t="s">
        <v>20</v>
      </c>
      <c r="C167" s="9">
        <v>6.4400000000000001E-16</v>
      </c>
      <c r="D167" s="9">
        <v>4.1000000000000002E-14</v>
      </c>
      <c r="E167" s="9">
        <v>1.5699999999999999E-2</v>
      </c>
    </row>
    <row r="168" spans="1:5" ht="13.5" customHeight="1" x14ac:dyDescent="0.3">
      <c r="D168" t="s">
        <v>10</v>
      </c>
      <c r="E168" s="1">
        <v>2.0500000000000001E-2</v>
      </c>
    </row>
    <row r="169" spans="1:5" ht="3" customHeight="1" x14ac:dyDescent="0.3">
      <c r="A169" s="6" t="s">
        <v>0</v>
      </c>
      <c r="B169" s="6"/>
      <c r="C169" s="6"/>
      <c r="D169" s="6"/>
      <c r="E169" s="6"/>
    </row>
    <row r="170" spans="1:5" ht="13.5" customHeight="1" x14ac:dyDescent="0.3">
      <c r="A170" t="s">
        <v>55</v>
      </c>
      <c r="B170" t="s">
        <v>17</v>
      </c>
      <c r="C170" s="1">
        <v>2.41E-17</v>
      </c>
      <c r="D170" s="1">
        <v>4.7000000000000002E-13</v>
      </c>
      <c r="E170" s="1">
        <v>5.1199999999999998E-5</v>
      </c>
    </row>
    <row r="171" spans="1:5" ht="13.5" customHeight="1" x14ac:dyDescent="0.3">
      <c r="B171" s="8" t="s">
        <v>20</v>
      </c>
      <c r="C171" s="9">
        <v>3.1899999999999998E-17</v>
      </c>
      <c r="D171" s="9">
        <v>4.1000000000000002E-14</v>
      </c>
      <c r="E171" s="9">
        <v>7.7899999999999996E-4</v>
      </c>
    </row>
    <row r="172" spans="1:5" ht="13.5" customHeight="1" x14ac:dyDescent="0.3">
      <c r="D172" t="s">
        <v>10</v>
      </c>
      <c r="E172" s="1">
        <v>8.3000000000000001E-4</v>
      </c>
    </row>
    <row r="173" spans="1:5" ht="3" customHeight="1" x14ac:dyDescent="0.3">
      <c r="A173" s="6" t="s">
        <v>0</v>
      </c>
      <c r="B173" s="6"/>
      <c r="C173" s="6"/>
      <c r="D173" s="6"/>
      <c r="E173" s="6"/>
    </row>
    <row r="174" spans="1:5" ht="13.5" customHeight="1" x14ac:dyDescent="0.3">
      <c r="A174" t="s">
        <v>56</v>
      </c>
      <c r="B174" s="8" t="s">
        <v>22</v>
      </c>
      <c r="C174" s="9">
        <v>8.8900000000000005E-16</v>
      </c>
      <c r="D174" s="9">
        <v>2.5000000000000001E-11</v>
      </c>
      <c r="E174" s="9">
        <v>3.5599999999999998E-5</v>
      </c>
    </row>
    <row r="175" spans="1:5" ht="13.5" customHeight="1" x14ac:dyDescent="0.3">
      <c r="B175" t="s">
        <v>17</v>
      </c>
      <c r="C175" s="1">
        <v>2.8800000000000001E-17</v>
      </c>
      <c r="D175" s="1">
        <v>4.7000000000000002E-13</v>
      </c>
      <c r="E175" s="1">
        <v>6.1299999999999999E-5</v>
      </c>
    </row>
    <row r="176" spans="1:5" ht="13.5" customHeight="1" x14ac:dyDescent="0.3">
      <c r="B176" s="8" t="s">
        <v>20</v>
      </c>
      <c r="C176" s="9">
        <v>4.0000000000000003E-17</v>
      </c>
      <c r="D176" s="9">
        <v>4.1000000000000002E-14</v>
      </c>
      <c r="E176" s="9">
        <v>9.7499999999999996E-4</v>
      </c>
    </row>
    <row r="177" spans="4:5" ht="13.5" customHeight="1" x14ac:dyDescent="0.3">
      <c r="D177" t="s">
        <v>10</v>
      </c>
      <c r="E177" s="1">
        <v>1.07E-3</v>
      </c>
    </row>
    <row r="178" spans="4:5" ht="13.5" customHeight="1" x14ac:dyDescent="0.3"/>
    <row r="179" spans="4:5" ht="13.5" customHeight="1" x14ac:dyDescent="0.3"/>
    <row r="180" spans="4:5" ht="13.5" customHeight="1" x14ac:dyDescent="0.3"/>
    <row r="181" spans="4:5" ht="13.5" customHeight="1" x14ac:dyDescent="0.3"/>
    <row r="182" spans="4:5" ht="13.5" customHeight="1" x14ac:dyDescent="0.3"/>
    <row r="183" spans="4:5" ht="13.5" customHeight="1" x14ac:dyDescent="0.3"/>
    <row r="184" spans="4:5" ht="13.5" customHeight="1" x14ac:dyDescent="0.3"/>
    <row r="185" spans="4:5" ht="13.5" customHeight="1" x14ac:dyDescent="0.3"/>
    <row r="186" spans="4:5" ht="13.5" customHeight="1" x14ac:dyDescent="0.3"/>
    <row r="187" spans="4:5" ht="13.5" customHeight="1" x14ac:dyDescent="0.3"/>
    <row r="188" spans="4:5" ht="13.5" customHeight="1" x14ac:dyDescent="0.3"/>
    <row r="189" spans="4:5" ht="13.5" customHeight="1" x14ac:dyDescent="0.3"/>
    <row r="190" spans="4:5" ht="13.5" customHeight="1" x14ac:dyDescent="0.3"/>
    <row r="191" spans="4:5" ht="13.5" customHeight="1" x14ac:dyDescent="0.3"/>
    <row r="192" spans="4:5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</sheetData>
  <sheetProtection password="CB49" sheet="1" objects="1" scenarios="1"/>
  <mergeCells count="2">
    <mergeCell ref="A1:E1"/>
    <mergeCell ref="A2:E2"/>
  </mergeCells>
  <conditionalFormatting sqref="B18:E23">
    <cfRule type="expression" dxfId="8" priority="9">
      <formula>MOD(ROW(),2)=1</formula>
    </cfRule>
  </conditionalFormatting>
  <conditionalFormatting sqref="B26:E35">
    <cfRule type="expression" dxfId="7" priority="8">
      <formula>MOD(ROW(),2)=1</formula>
    </cfRule>
  </conditionalFormatting>
  <conditionalFormatting sqref="B38:E45">
    <cfRule type="expression" dxfId="6" priority="7">
      <formula>MOD(ROW(),2)=1</formula>
    </cfRule>
  </conditionalFormatting>
  <conditionalFormatting sqref="B49:E52">
    <cfRule type="expression" dxfId="5" priority="6">
      <formula>MOD(ROW(),2)=0</formula>
    </cfRule>
  </conditionalFormatting>
  <conditionalFormatting sqref="B55:E67">
    <cfRule type="expression" dxfId="4" priority="5">
      <formula>MOD(ROW(),2)=1</formula>
    </cfRule>
  </conditionalFormatting>
  <conditionalFormatting sqref="B71:E73">
    <cfRule type="expression" dxfId="3" priority="4">
      <formula>MOD(ROW(),2)=1</formula>
    </cfRule>
  </conditionalFormatting>
  <conditionalFormatting sqref="B84:E91">
    <cfRule type="expression" dxfId="2" priority="3">
      <formula>MOD(ROW(),2)=1</formula>
    </cfRule>
  </conditionalFormatting>
  <conditionalFormatting sqref="B102:E104">
    <cfRule type="expression" dxfId="1" priority="2">
      <formula>MOD(ROW(),2)=0</formula>
    </cfRule>
  </conditionalFormatting>
  <conditionalFormatting sqref="B107:E109">
    <cfRule type="expression" dxfId="0" priority="1">
      <formula>MOD(ROW(),2)=1</formula>
    </cfRule>
  </conditionalFormatting>
  <pageMargins left="0.7" right="0.7" top="0.5" bottom="0.5" header="0.3" footer="0.3"/>
  <pageSetup scale="98" fitToHeight="0" orientation="portrait" r:id="rId1"/>
  <headerFooter>
    <oddFooter>&amp;RPage &amp;P</oddFooter>
  </headerFooter>
  <rowBreaks count="3" manualBreakCount="3">
    <brk id="47" max="16383" man="1"/>
    <brk id="93" max="16383" man="1"/>
    <brk id="1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table 4-5</vt:lpstr>
      <vt:lpstr>'data table 4-5'!Print_Titles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MARTHA C</dc:creator>
  <cp:lastModifiedBy>Karen Vangelas</cp:lastModifiedBy>
  <cp:lastPrinted>2014-08-28T15:13:43Z</cp:lastPrinted>
  <dcterms:created xsi:type="dcterms:W3CDTF">2014-03-26T14:30:36Z</dcterms:created>
  <dcterms:modified xsi:type="dcterms:W3CDTF">2014-08-28T15:15:13Z</dcterms:modified>
</cp:coreProperties>
</file>